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INN_GRISVI\SVI2\21_Bando_B12_B33\03_Modulistica_B12_B33\"/>
    </mc:Choice>
  </mc:AlternateContent>
  <xr:revisionPtr revIDLastSave="0" documentId="13_ncr:1_{DECABA60-0D29-40A7-AECE-634E7D85BE6F}" xr6:coauthVersionLast="47" xr6:coauthVersionMax="47" xr10:uidLastSave="{00000000-0000-0000-0000-000000000000}"/>
  <bookViews>
    <workbookView xWindow="-110" yWindow="-110" windowWidth="19420" windowHeight="10420" activeTab="4" xr2:uid="{16D8FE83-609A-4645-BB50-9E88F9D96AEB}"/>
  </bookViews>
  <sheets>
    <sheet name="Tool a.2.1" sheetId="5" r:id="rId1"/>
    <sheet name="Tool a.2.2" sheetId="6" r:id="rId2"/>
    <sheet name="Tool a.2.3" sheetId="7" r:id="rId3"/>
    <sheet name="Tool c.1" sheetId="8" r:id="rId4"/>
    <sheet name="Tool c.2" sheetId="3" r:id="rId5"/>
    <sheet name="Tool c.3" sheetId="9" r:id="rId6"/>
  </sheets>
  <calcPr calcId="191028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9" l="1"/>
  <c r="C17" i="8"/>
  <c r="C13" i="8"/>
  <c r="D10" i="3"/>
  <c r="C10" i="3"/>
  <c r="B10" i="3"/>
  <c r="C13" i="9" l="1"/>
  <c r="C20" i="8"/>
  <c r="C19" i="8"/>
  <c r="C15" i="9" l="1"/>
  <c r="C16" i="9" s="1"/>
  <c r="D10" i="7" l="1"/>
  <c r="D11" i="7" s="1"/>
  <c r="D13" i="7" s="1"/>
  <c r="C10" i="7"/>
  <c r="C11" i="7" s="1"/>
  <c r="C13" i="7" s="1"/>
  <c r="B10" i="7"/>
  <c r="B11" i="7" s="1"/>
  <c r="B13" i="7" s="1"/>
  <c r="D8" i="6"/>
  <c r="D10" i="6" s="1"/>
  <c r="C8" i="6"/>
  <c r="C10" i="6" s="1"/>
  <c r="B8" i="6"/>
  <c r="B10" i="6" s="1"/>
  <c r="D14" i="5"/>
  <c r="D11" i="5"/>
  <c r="D12" i="5" s="1"/>
  <c r="C11" i="5"/>
  <c r="C14" i="5" s="1"/>
  <c r="B11" i="5"/>
  <c r="B14" i="5" s="1"/>
  <c r="E14" i="5" l="1"/>
  <c r="B13" i="6"/>
  <c r="B11" i="6"/>
  <c r="C13" i="6"/>
  <c r="C11" i="6"/>
  <c r="D11" i="6"/>
  <c r="D13" i="6"/>
  <c r="E13" i="7"/>
  <c r="B12" i="5"/>
  <c r="C12" i="5"/>
  <c r="E13" i="6" l="1"/>
  <c r="B11" i="3"/>
  <c r="B13" i="3" s="1"/>
  <c r="C11" i="3"/>
  <c r="C13" i="3" s="1"/>
  <c r="D11" i="3"/>
  <c r="D13" i="3" s="1"/>
  <c r="C23" i="3"/>
  <c r="C24" i="3"/>
  <c r="C25" i="3"/>
  <c r="C26" i="3"/>
  <c r="E13" i="3" l="1"/>
  <c r="F13" i="3" s="1"/>
</calcChain>
</file>

<file path=xl/sharedStrings.xml><?xml version="1.0" encoding="utf-8"?>
<sst xmlns="http://schemas.openxmlformats.org/spreadsheetml/2006/main" count="134" uniqueCount="71">
  <si>
    <t xml:space="preserve">Parametro a.2) Credibilità del soggetto proponente in termini di adeguatezza per la realizzazione del progetto imprenditoriale </t>
  </si>
  <si>
    <t>Punteggio a.2.1 - Copertura finanziaria delle immobilizzazioni - 
(Patrimonio Netto + Debiti a Medio Lungo Termine) / Totale Immobilizzazioni</t>
  </si>
  <si>
    <r>
      <t xml:space="preserve">Bilancio </t>
    </r>
    <r>
      <rPr>
        <b/>
        <i/>
        <sz val="12"/>
        <rFont val="Calibri"/>
        <family val="2"/>
        <scheme val="minor"/>
      </rPr>
      <t>n-2</t>
    </r>
  </si>
  <si>
    <r>
      <t xml:space="preserve">Bilancio </t>
    </r>
    <r>
      <rPr>
        <b/>
        <i/>
        <sz val="12"/>
        <rFont val="Calibri"/>
        <family val="2"/>
        <scheme val="minor"/>
      </rPr>
      <t>n-1</t>
    </r>
  </si>
  <si>
    <r>
      <t xml:space="preserve">Bilancio </t>
    </r>
    <r>
      <rPr>
        <b/>
        <i/>
        <sz val="12"/>
        <rFont val="Calibri"/>
        <family val="2"/>
        <scheme val="minor"/>
      </rPr>
      <t>n</t>
    </r>
  </si>
  <si>
    <r>
      <t>Bilancio n</t>
    </r>
    <r>
      <rPr>
        <sz val="10"/>
        <color theme="1" tint="0.249977111117893"/>
        <rFont val="Calibri"/>
        <family val="2"/>
        <scheme val="minor"/>
      </rPr>
      <t xml:space="preserve">= ultimo bilancio approvato alla data di presentazione della domanda </t>
    </r>
  </si>
  <si>
    <t>Bilancio anno</t>
  </si>
  <si>
    <t>20xx</t>
  </si>
  <si>
    <t>€</t>
  </si>
  <si>
    <t>a - Patrimonio Netto</t>
  </si>
  <si>
    <t>b - Debiti a medio lungo termine</t>
  </si>
  <si>
    <t>c - Totale Immobilizzazioni</t>
  </si>
  <si>
    <t>(a + b) / c</t>
  </si>
  <si>
    <t>Punteggi ante Ponderazione</t>
  </si>
  <si>
    <t>Ponderazione</t>
  </si>
  <si>
    <t>Punteggio a.2.1</t>
  </si>
  <si>
    <t>Punteggi post Ponderazione</t>
  </si>
  <si>
    <t>Punteggio a.2.2 - Indipendenza finanziaria - 
Patrimonio Netto / Totale Passivo</t>
  </si>
  <si>
    <t>b - Totale Passivo</t>
  </si>
  <si>
    <t xml:space="preserve">(a / b) </t>
  </si>
  <si>
    <t>Punteggio a.2.2</t>
  </si>
  <si>
    <t>Punteggio a.2.3 - Redditività - 
Margine Operativo Lordo / Fatturato</t>
  </si>
  <si>
    <t>a - Margine Operativo Lordo</t>
  </si>
  <si>
    <t>b - Fatturato</t>
  </si>
  <si>
    <t>(a / b)</t>
  </si>
  <si>
    <t>Punteggio a.2.3</t>
  </si>
  <si>
    <t>A</t>
  </si>
  <si>
    <t>Mezzi propri</t>
  </si>
  <si>
    <t>B</t>
  </si>
  <si>
    <t>Debiti ML</t>
  </si>
  <si>
    <t>C</t>
  </si>
  <si>
    <t>Contributo in conto impianti</t>
  </si>
  <si>
    <t>D</t>
  </si>
  <si>
    <t>Contributo diretto alla spesa</t>
  </si>
  <si>
    <t>E</t>
  </si>
  <si>
    <t>Finanziamento agevolato</t>
  </si>
  <si>
    <t>F</t>
  </si>
  <si>
    <t>G</t>
  </si>
  <si>
    <t>Investimenti da realizzare</t>
  </si>
  <si>
    <t>H</t>
  </si>
  <si>
    <t>IVA sugli investimenti</t>
  </si>
  <si>
    <t>I</t>
  </si>
  <si>
    <t>Rapporto parametro 
(F/I)</t>
  </si>
  <si>
    <t>Parametro c.2) Sostenibilità finanziaria</t>
  </si>
  <si>
    <t>Sostenibilità finanziaria -
 Indebitamento Finanziario Netto / Margine Operativo Lordo</t>
  </si>
  <si>
    <t>Dati riferiti agli ultimi 3 bilanci approvati alla data di presentazione della domanda</t>
  </si>
  <si>
    <t>a - Indebitamento netto</t>
  </si>
  <si>
    <t>b - MOL</t>
  </si>
  <si>
    <t>Somma</t>
  </si>
  <si>
    <t>Parametro c.3) Capacità (Crest) dell’iniziativa di restituire il finanziamento agevolato e altri eventuali finanziamenti a M/L termine</t>
  </si>
  <si>
    <t xml:space="preserve">Crest = Rapporto, tra la media dei valori del margine operativo lordo riferito agli ultimi 3 bilanci approvati alla data di presentazione della domanda e la somma delle rate del mutuo agevolato e degli altri finanziamenti a M/L termine a copertura dell’investimento, oltre a quelle in essere alla data della presentazione della domanda </t>
  </si>
  <si>
    <t>MOL</t>
  </si>
  <si>
    <t>Rata mutuo agevolato</t>
  </si>
  <si>
    <t>Totale rate
(B+C+D)</t>
  </si>
  <si>
    <t>Rapporto parametro 
(A/E)</t>
  </si>
  <si>
    <t>Punteggio c.3</t>
  </si>
  <si>
    <t>Investimenti di media dimensione e Ciclo delle macerie: sottomisure B1.2 - B3.3</t>
  </si>
  <si>
    <t>Punteggio c.2</t>
  </si>
  <si>
    <t>- Il punteggio attribuito al rapporto c.2) di ogni singolo esercizio assume valore pari a 0 in presenza di Indebitamento Finanziario Netto negativo e MOL positivo. 
- Il punteggio attribuito al rapporto c.2) di ogni singolo esercizio assume, ante ponderazione, valore pari a 8,5 in presenza MOL uguale o inferiore a 0. 
- In caso di valori del (MOL) pari a 0 o negativo in tutti e tre gli esercizi la domanda assume punteggio: non ammissibile.</t>
  </si>
  <si>
    <t>Altre disponibilità a copertura IVA</t>
  </si>
  <si>
    <t>Totale coperture 
(A+B+C+D+E+F)</t>
  </si>
  <si>
    <t>Totale fabbisogni 
(H+I)</t>
  </si>
  <si>
    <t>Punteggio c.1</t>
  </si>
  <si>
    <t>Investimenti di Media dimensione e Ciclo delle macerie: sottomisure B1.2 - B3.3</t>
  </si>
  <si>
    <t xml:space="preserve">Parametro c.1) Copertura finanziaria (Cfin) del programma degli investimenti e delle eventuali spese del progetto di ricerca e sviluppo </t>
  </si>
  <si>
    <t>Cfin = Rapporto tra la somma dei mezzi propri ed i debiti a medio lungo termine e della altre disponibilità sul totale degli investimenti e delle spese indicati in domanda</t>
  </si>
  <si>
    <t xml:space="preserve">Media ponderata dei valori del margine operativo lordo riferito agli ultimi 3 bilanci approvati alla data di presentazione della domanda </t>
  </si>
  <si>
    <t xml:space="preserve">Rata finanziamenti a copertura del programma </t>
  </si>
  <si>
    <t>Rata altri finanziamenti a M/L termine in essere</t>
  </si>
  <si>
    <r>
      <t xml:space="preserve">Da utilizzare per il calcolo del parametro a.2) nel caso in cui la società proponente </t>
    </r>
    <r>
      <rPr>
        <b/>
        <u/>
        <sz val="14"/>
        <color rgb="FFFF0000"/>
        <rFont val="Calibri"/>
        <family val="2"/>
        <scheme val="minor"/>
      </rPr>
      <t>DISPONGA</t>
    </r>
    <r>
      <rPr>
        <b/>
        <sz val="14"/>
        <color rgb="FF0000FF"/>
        <rFont val="Calibri"/>
        <family val="2"/>
        <scheme val="minor"/>
      </rPr>
      <t xml:space="preserve"> di almeno n. 3 bilanci approvati alla data di presentazione della domanda ovvero sia caratterizzata dalla presenza di un socio</t>
    </r>
    <r>
      <rPr>
        <b/>
        <i/>
        <sz val="14"/>
        <color rgb="FF0000FF"/>
        <rFont val="Calibri"/>
        <family val="2"/>
        <scheme val="minor"/>
      </rPr>
      <t xml:space="preserve"> </t>
    </r>
    <r>
      <rPr>
        <b/>
        <sz val="14"/>
        <color rgb="FF0000FF"/>
        <rFont val="Calibri"/>
        <family val="2"/>
        <scheme val="minor"/>
      </rPr>
      <t>che disponga di almeno n. 3 bilanci approvati alla data di presentazione della domanda</t>
    </r>
  </si>
  <si>
    <r>
      <t xml:space="preserve">Da utilizzare per il calcolo del parametro a.2) nel caso in cui la società proponente </t>
    </r>
    <r>
      <rPr>
        <b/>
        <u/>
        <sz val="14"/>
        <color rgb="FFFF0000"/>
        <rFont val="Calibri"/>
        <family val="2"/>
        <scheme val="minor"/>
      </rPr>
      <t>DISPONGA</t>
    </r>
    <r>
      <rPr>
        <b/>
        <sz val="14"/>
        <color rgb="FF0000FF"/>
        <rFont val="Calibri"/>
        <family val="2"/>
        <scheme val="minor"/>
      </rPr>
      <t xml:space="preserve"> di almeno n. 3 bilanci approvati alla data di presentazione della domanda ovvero sia caratterizzata dalla presenza di un socio che disponga di almeno n. 3 bilanci approvati alla data di presentazione della domanda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</si>
</sst>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);\(#,##0\)"/>
    <numFmt numFmtId="165" formatCode="0.00000"/>
    <numFmt numFmtId="166" formatCode="#,##0.00000_);\(#,##0.00000\)"/>
    <numFmt numFmtId="167" formatCode="#,##0.00_);\(#,##0.00\)"/>
    <numFmt numFmtId="168" formatCode="0.000"/>
    <numFmt numFmtId="169" formatCode="0.00000000000000"/>
    <numFmt numFmtId="170" formatCode="0.0000000000000000000000000000000000000000000000"/>
    <numFmt numFmtId="171" formatCode="#,##0.000000_);\(#,##0.0000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5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i/>
      <sz val="15"/>
      <color rgb="FF0000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4">
    <xf numFmtId="0" fontId="0" fillId="0" borderId="0" xfId="0"/>
    <xf numFmtId="2" fontId="5" fillId="3" borderId="9" xfId="4" applyNumberFormat="1" applyFont="1" applyFill="1" applyBorder="1" applyAlignment="1" applyProtection="1">
      <alignment horizontal="center" vertical="center" wrapText="1"/>
    </xf>
    <xf numFmtId="164" fontId="5" fillId="3" borderId="10" xfId="3" applyFont="1" applyFill="1" applyBorder="1" applyAlignment="1">
      <alignment horizontal="center" vertical="center" wrapText="1"/>
    </xf>
    <xf numFmtId="165" fontId="6" fillId="3" borderId="11" xfId="2" applyNumberFormat="1" applyFont="1" applyFill="1" applyBorder="1" applyAlignment="1" applyProtection="1">
      <alignment horizontal="center" vertical="center"/>
    </xf>
    <xf numFmtId="164" fontId="6" fillId="3" borderId="12" xfId="3" applyFont="1" applyFill="1" applyBorder="1" applyAlignment="1">
      <alignment horizontal="center" vertical="center" wrapText="1"/>
    </xf>
    <xf numFmtId="4" fontId="6" fillId="3" borderId="13" xfId="5" applyNumberFormat="1" applyFont="1" applyFill="1" applyBorder="1" applyAlignment="1" applyProtection="1">
      <alignment horizontal="right" vertical="center"/>
    </xf>
    <xf numFmtId="164" fontId="6" fillId="3" borderId="14" xfId="3" applyFont="1" applyFill="1" applyBorder="1" applyAlignment="1">
      <alignment horizontal="right" vertical="center" wrapText="1"/>
    </xf>
    <xf numFmtId="164" fontId="6" fillId="3" borderId="15" xfId="3" applyFont="1" applyFill="1" applyBorder="1" applyAlignment="1">
      <alignment horizontal="center" vertical="center"/>
    </xf>
    <xf numFmtId="4" fontId="7" fillId="0" borderId="16" xfId="3" applyNumberFormat="1" applyFont="1" applyBorder="1" applyAlignment="1" applyProtection="1">
      <alignment vertical="center"/>
      <protection locked="0"/>
    </xf>
    <xf numFmtId="164" fontId="7" fillId="3" borderId="16" xfId="3" applyFont="1" applyFill="1" applyBorder="1" applyAlignment="1">
      <alignment vertical="center" wrapText="1"/>
    </xf>
    <xf numFmtId="164" fontId="7" fillId="3" borderId="17" xfId="3" applyFont="1" applyFill="1" applyBorder="1" applyAlignment="1">
      <alignment horizontal="center" vertical="center" wrapText="1"/>
    </xf>
    <xf numFmtId="4" fontId="7" fillId="0" borderId="18" xfId="3" applyNumberFormat="1" applyFont="1" applyBorder="1" applyAlignment="1" applyProtection="1">
      <alignment vertical="center"/>
      <protection locked="0"/>
    </xf>
    <xf numFmtId="164" fontId="7" fillId="3" borderId="18" xfId="3" applyFont="1" applyFill="1" applyBorder="1" applyAlignment="1">
      <alignment vertical="center" wrapText="1"/>
    </xf>
    <xf numFmtId="164" fontId="7" fillId="3" borderId="19" xfId="3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/>
    </xf>
    <xf numFmtId="164" fontId="3" fillId="3" borderId="0" xfId="3" applyFont="1" applyFill="1" applyAlignment="1">
      <alignment vertical="center" wrapText="1"/>
    </xf>
    <xf numFmtId="164" fontId="3" fillId="3" borderId="4" xfId="3" applyFont="1" applyFill="1" applyBorder="1" applyAlignment="1">
      <alignment vertical="center" wrapText="1"/>
    </xf>
    <xf numFmtId="164" fontId="11" fillId="0" borderId="0" xfId="3" applyFont="1" applyAlignment="1">
      <alignment vertical="center"/>
    </xf>
    <xf numFmtId="167" fontId="11" fillId="0" borderId="0" xfId="3" applyNumberFormat="1" applyFont="1" applyAlignment="1">
      <alignment vertical="center"/>
    </xf>
    <xf numFmtId="2" fontId="5" fillId="3" borderId="31" xfId="4" applyNumberFormat="1" applyFont="1" applyFill="1" applyBorder="1" applyAlignment="1" applyProtection="1">
      <alignment horizontal="center" vertical="center" wrapText="1"/>
      <protection hidden="1"/>
    </xf>
    <xf numFmtId="4" fontId="5" fillId="3" borderId="31" xfId="4" applyNumberFormat="1" applyFont="1" applyFill="1" applyBorder="1" applyAlignment="1" applyProtection="1">
      <alignment horizontal="center" vertical="center" wrapText="1"/>
      <protection hidden="1"/>
    </xf>
    <xf numFmtId="4" fontId="7" fillId="3" borderId="18" xfId="5" applyNumberFormat="1" applyFont="1" applyFill="1" applyBorder="1" applyAlignment="1" applyProtection="1">
      <alignment horizontal="center" vertical="center"/>
      <protection hidden="1"/>
    </xf>
    <xf numFmtId="164" fontId="5" fillId="3" borderId="32" xfId="3" applyFont="1" applyFill="1" applyBorder="1" applyAlignment="1">
      <alignment horizontal="center" vertical="center" wrapText="1"/>
    </xf>
    <xf numFmtId="4" fontId="7" fillId="3" borderId="18" xfId="4" applyNumberFormat="1" applyFont="1" applyFill="1" applyBorder="1" applyAlignment="1" applyProtection="1">
      <alignment horizontal="center" vertical="center"/>
      <protection hidden="1"/>
    </xf>
    <xf numFmtId="164" fontId="3" fillId="3" borderId="5" xfId="3" applyFont="1" applyFill="1" applyBorder="1" applyAlignment="1">
      <alignment vertical="center" wrapText="1"/>
    </xf>
    <xf numFmtId="164" fontId="9" fillId="3" borderId="4" xfId="3" applyFont="1" applyFill="1" applyBorder="1" applyAlignment="1">
      <alignment vertical="center" wrapText="1"/>
    </xf>
    <xf numFmtId="164" fontId="15" fillId="3" borderId="17" xfId="3" applyFont="1" applyFill="1" applyBorder="1" applyAlignment="1">
      <alignment horizontal="right" vertical="center"/>
    </xf>
    <xf numFmtId="164" fontId="7" fillId="3" borderId="33" xfId="3" applyFont="1" applyFill="1" applyBorder="1" applyAlignment="1">
      <alignment vertical="center"/>
    </xf>
    <xf numFmtId="164" fontId="15" fillId="3" borderId="17" xfId="3" applyFont="1" applyFill="1" applyBorder="1" applyAlignment="1">
      <alignment vertical="center" wrapText="1"/>
    </xf>
    <xf numFmtId="164" fontId="15" fillId="3" borderId="19" xfId="3" applyFont="1" applyFill="1" applyBorder="1" applyAlignment="1">
      <alignment horizontal="right" vertical="center"/>
    </xf>
    <xf numFmtId="164" fontId="14" fillId="3" borderId="19" xfId="3" applyFont="1" applyFill="1" applyBorder="1" applyAlignment="1">
      <alignment horizontal="right" vertical="center"/>
    </xf>
    <xf numFmtId="164" fontId="17" fillId="3" borderId="21" xfId="3" applyFont="1" applyFill="1" applyBorder="1" applyAlignment="1">
      <alignment horizontal="center" vertical="center" wrapText="1"/>
    </xf>
    <xf numFmtId="168" fontId="7" fillId="3" borderId="18" xfId="5" applyNumberFormat="1" applyFont="1" applyFill="1" applyBorder="1" applyAlignment="1" applyProtection="1">
      <alignment horizontal="center" vertical="center" wrapText="1"/>
      <protection hidden="1"/>
    </xf>
    <xf numFmtId="10" fontId="7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4" fillId="3" borderId="18" xfId="5" applyNumberFormat="1" applyFont="1" applyFill="1" applyBorder="1" applyAlignment="1" applyProtection="1">
      <alignment horizontal="center" vertical="center" wrapText="1"/>
      <protection hidden="1"/>
    </xf>
    <xf numFmtId="10" fontId="7" fillId="3" borderId="18" xfId="2" applyNumberFormat="1" applyFont="1" applyFill="1" applyBorder="1" applyAlignment="1" applyProtection="1">
      <alignment horizontal="center" vertical="center"/>
      <protection hidden="1"/>
    </xf>
    <xf numFmtId="1" fontId="15" fillId="0" borderId="18" xfId="3" applyNumberFormat="1" applyFont="1" applyBorder="1" applyAlignment="1" applyProtection="1">
      <alignment horizontal="center" vertical="center"/>
      <protection locked="0"/>
    </xf>
    <xf numFmtId="164" fontId="21" fillId="0" borderId="0" xfId="3" applyFont="1" applyAlignment="1">
      <alignment vertical="center"/>
    </xf>
    <xf numFmtId="164" fontId="11" fillId="3" borderId="0" xfId="3" applyFont="1" applyFill="1" applyAlignment="1" applyProtection="1">
      <alignment vertical="center"/>
      <protection hidden="1"/>
    </xf>
    <xf numFmtId="164" fontId="11" fillId="3" borderId="5" xfId="3" applyFont="1" applyFill="1" applyBorder="1" applyAlignment="1" applyProtection="1">
      <alignment vertical="center"/>
      <protection hidden="1"/>
    </xf>
    <xf numFmtId="164" fontId="12" fillId="3" borderId="6" xfId="3" applyFont="1" applyFill="1" applyBorder="1" applyAlignment="1" applyProtection="1">
      <alignment vertical="center" wrapText="1"/>
      <protection hidden="1"/>
    </xf>
    <xf numFmtId="164" fontId="12" fillId="3" borderId="7" xfId="3" applyFont="1" applyFill="1" applyBorder="1" applyAlignment="1" applyProtection="1">
      <alignment vertical="center" wrapText="1"/>
      <protection hidden="1"/>
    </xf>
    <xf numFmtId="164" fontId="12" fillId="3" borderId="8" xfId="3" applyFont="1" applyFill="1" applyBorder="1" applyAlignment="1" applyProtection="1">
      <alignment vertical="center" wrapText="1"/>
      <protection hidden="1"/>
    </xf>
    <xf numFmtId="167" fontId="11" fillId="3" borderId="0" xfId="3" applyNumberFormat="1" applyFont="1" applyFill="1" applyAlignment="1" applyProtection="1">
      <alignment vertical="center"/>
      <protection hidden="1"/>
    </xf>
    <xf numFmtId="164" fontId="3" fillId="3" borderId="5" xfId="3" applyFont="1" applyFill="1" applyBorder="1" applyAlignment="1" applyProtection="1">
      <alignment vertical="center" wrapText="1"/>
      <protection hidden="1"/>
    </xf>
    <xf numFmtId="164" fontId="3" fillId="3" borderId="4" xfId="3" applyFont="1" applyFill="1" applyBorder="1" applyAlignment="1" applyProtection="1">
      <alignment horizontal="center" vertical="center" wrapText="1"/>
      <protection hidden="1"/>
    </xf>
    <xf numFmtId="164" fontId="3" fillId="3" borderId="0" xfId="3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9" fontId="0" fillId="0" borderId="0" xfId="0" applyNumberFormat="1" applyProtection="1">
      <protection hidden="1"/>
    </xf>
    <xf numFmtId="164" fontId="3" fillId="3" borderId="4" xfId="3" applyFont="1" applyFill="1" applyBorder="1" applyAlignment="1" applyProtection="1">
      <alignment vertical="center" wrapText="1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164" fontId="3" fillId="3" borderId="20" xfId="3" applyFont="1" applyFill="1" applyBorder="1" applyAlignment="1" applyProtection="1">
      <alignment vertical="center" wrapText="1"/>
      <protection hidden="1"/>
    </xf>
    <xf numFmtId="166" fontId="3" fillId="3" borderId="0" xfId="3" applyNumberFormat="1" applyFont="1" applyFill="1" applyAlignment="1" applyProtection="1">
      <alignment vertical="center" wrapText="1"/>
      <protection hidden="1"/>
    </xf>
    <xf numFmtId="164" fontId="3" fillId="3" borderId="5" xfId="3" applyFont="1" applyFill="1" applyBorder="1" applyAlignment="1" applyProtection="1">
      <alignment wrapText="1"/>
      <protection hidden="1"/>
    </xf>
    <xf numFmtId="164" fontId="11" fillId="0" borderId="0" xfId="3" applyFont="1" applyAlignment="1" applyProtection="1">
      <alignment vertical="center"/>
      <protection hidden="1"/>
    </xf>
    <xf numFmtId="164" fontId="17" fillId="3" borderId="18" xfId="3" applyFont="1" applyFill="1" applyBorder="1" applyAlignment="1">
      <alignment horizontal="center" vertical="center" wrapText="1"/>
    </xf>
    <xf numFmtId="164" fontId="16" fillId="3" borderId="20" xfId="3" applyFont="1" applyFill="1" applyBorder="1" applyAlignment="1" applyProtection="1">
      <alignment vertical="center" wrapText="1"/>
      <protection hidden="1"/>
    </xf>
    <xf numFmtId="164" fontId="22" fillId="3" borderId="5" xfId="3" applyFont="1" applyFill="1" applyBorder="1" applyAlignment="1" applyProtection="1">
      <alignment vertical="center" wrapText="1"/>
      <protection hidden="1"/>
    </xf>
    <xf numFmtId="10" fontId="11" fillId="3" borderId="18" xfId="4" applyNumberFormat="1" applyFont="1" applyFill="1" applyBorder="1" applyAlignment="1" applyProtection="1">
      <alignment horizontal="center" vertical="center"/>
      <protection hidden="1"/>
    </xf>
    <xf numFmtId="2" fontId="5" fillId="3" borderId="32" xfId="3" applyNumberFormat="1" applyFont="1" applyFill="1" applyBorder="1" applyAlignment="1">
      <alignment horizontal="center" vertical="center" wrapText="1"/>
    </xf>
    <xf numFmtId="2" fontId="7" fillId="3" borderId="18" xfId="5" applyNumberFormat="1" applyFont="1" applyFill="1" applyBorder="1" applyAlignment="1" applyProtection="1">
      <alignment horizontal="center" vertical="center" wrapText="1"/>
      <protection hidden="1"/>
    </xf>
    <xf numFmtId="2" fontId="7" fillId="3" borderId="34" xfId="5" applyNumberFormat="1" applyFont="1" applyFill="1" applyBorder="1" applyAlignment="1" applyProtection="1">
      <alignment horizontal="center" vertical="center" wrapText="1"/>
      <protection hidden="1"/>
    </xf>
    <xf numFmtId="167" fontId="5" fillId="3" borderId="31" xfId="4" applyNumberFormat="1" applyFont="1" applyFill="1" applyBorder="1" applyAlignment="1" applyProtection="1">
      <alignment horizontal="center" vertical="center" wrapText="1"/>
      <protection hidden="1"/>
    </xf>
    <xf numFmtId="164" fontId="11" fillId="3" borderId="4" xfId="3" applyFont="1" applyFill="1" applyBorder="1" applyAlignment="1" applyProtection="1">
      <alignment vertical="center"/>
      <protection hidden="1"/>
    </xf>
    <xf numFmtId="164" fontId="9" fillId="3" borderId="4" xfId="3" applyFont="1" applyFill="1" applyBorder="1" applyAlignment="1" applyProtection="1">
      <alignment vertical="center" wrapText="1"/>
      <protection hidden="1"/>
    </xf>
    <xf numFmtId="164" fontId="17" fillId="3" borderId="21" xfId="3" applyFont="1" applyFill="1" applyBorder="1" applyAlignment="1" applyProtection="1">
      <alignment horizontal="center" vertical="center" wrapText="1"/>
      <protection hidden="1"/>
    </xf>
    <xf numFmtId="164" fontId="15" fillId="3" borderId="17" xfId="3" applyFont="1" applyFill="1" applyBorder="1" applyAlignment="1" applyProtection="1">
      <alignment horizontal="right" vertical="center"/>
      <protection hidden="1"/>
    </xf>
    <xf numFmtId="164" fontId="7" fillId="3" borderId="33" xfId="3" applyFont="1" applyFill="1" applyBorder="1" applyAlignment="1" applyProtection="1">
      <alignment vertical="center"/>
      <protection hidden="1"/>
    </xf>
    <xf numFmtId="1" fontId="8" fillId="3" borderId="21" xfId="3" applyNumberFormat="1" applyFont="1" applyFill="1" applyBorder="1" applyAlignment="1" applyProtection="1">
      <alignment horizontal="center" vertical="center"/>
      <protection hidden="1"/>
    </xf>
    <xf numFmtId="164" fontId="15" fillId="3" borderId="19" xfId="3" applyFont="1" applyFill="1" applyBorder="1" applyAlignment="1" applyProtection="1">
      <alignment vertical="center" wrapText="1"/>
      <protection hidden="1"/>
    </xf>
    <xf numFmtId="4" fontId="7" fillId="3" borderId="18" xfId="3" applyNumberFormat="1" applyFont="1" applyFill="1" applyBorder="1" applyAlignment="1" applyProtection="1">
      <alignment vertical="center"/>
      <protection hidden="1"/>
    </xf>
    <xf numFmtId="164" fontId="15" fillId="3" borderId="19" xfId="3" applyFont="1" applyFill="1" applyBorder="1" applyAlignment="1" applyProtection="1">
      <alignment horizontal="right" vertical="center"/>
      <protection hidden="1"/>
    </xf>
    <xf numFmtId="164" fontId="14" fillId="3" borderId="19" xfId="3" applyFont="1" applyFill="1" applyBorder="1" applyAlignment="1" applyProtection="1">
      <alignment horizontal="right" vertical="center"/>
      <protection hidden="1"/>
    </xf>
    <xf numFmtId="164" fontId="5" fillId="3" borderId="32" xfId="3" applyFont="1" applyFill="1" applyBorder="1" applyAlignment="1" applyProtection="1">
      <alignment horizontal="center" vertical="center" wrapText="1"/>
      <protection hidden="1"/>
    </xf>
    <xf numFmtId="10" fontId="11" fillId="3" borderId="0" xfId="4" applyNumberFormat="1" applyFont="1" applyFill="1" applyBorder="1" applyAlignment="1" applyProtection="1">
      <alignment vertical="center"/>
      <protection hidden="1"/>
    </xf>
    <xf numFmtId="164" fontId="16" fillId="3" borderId="20" xfId="3" applyFont="1" applyFill="1" applyBorder="1" applyAlignment="1">
      <alignment vertical="center" wrapText="1"/>
    </xf>
    <xf numFmtId="164" fontId="22" fillId="3" borderId="5" xfId="3" applyFont="1" applyFill="1" applyBorder="1" applyAlignment="1">
      <alignment vertical="center" wrapText="1"/>
    </xf>
    <xf numFmtId="164" fontId="11" fillId="3" borderId="0" xfId="3" applyFont="1" applyFill="1" applyAlignment="1">
      <alignment vertical="center"/>
    </xf>
    <xf numFmtId="10" fontId="7" fillId="3" borderId="18" xfId="4" applyNumberFormat="1" applyFont="1" applyFill="1" applyBorder="1" applyAlignment="1" applyProtection="1">
      <alignment horizontal="center" vertical="center"/>
      <protection hidden="1"/>
    </xf>
    <xf numFmtId="2" fontId="14" fillId="3" borderId="18" xfId="5" applyNumberFormat="1" applyFont="1" applyFill="1" applyBorder="1" applyAlignment="1" applyProtection="1">
      <alignment horizontal="center" vertical="center"/>
      <protection hidden="1"/>
    </xf>
    <xf numFmtId="168" fontId="7" fillId="3" borderId="18" xfId="5" applyNumberFormat="1" applyFont="1" applyFill="1" applyBorder="1" applyAlignment="1" applyProtection="1">
      <alignment horizontal="center" vertical="center"/>
      <protection hidden="1"/>
    </xf>
    <xf numFmtId="167" fontId="3" fillId="3" borderId="0" xfId="3" applyNumberFormat="1" applyFont="1" applyFill="1" applyAlignment="1">
      <alignment vertical="center" wrapText="1"/>
    </xf>
    <xf numFmtId="164" fontId="3" fillId="3" borderId="4" xfId="3" applyFont="1" applyFill="1" applyBorder="1" applyAlignment="1">
      <alignment horizontal="center" vertical="center" wrapText="1"/>
    </xf>
    <xf numFmtId="4" fontId="7" fillId="3" borderId="18" xfId="3" applyNumberFormat="1" applyFont="1" applyFill="1" applyBorder="1" applyAlignment="1">
      <alignment vertical="center"/>
    </xf>
    <xf numFmtId="164" fontId="7" fillId="3" borderId="15" xfId="3" applyFont="1" applyFill="1" applyBorder="1" applyAlignment="1">
      <alignment horizontal="center" vertical="center" wrapText="1"/>
    </xf>
    <xf numFmtId="164" fontId="20" fillId="3" borderId="0" xfId="3" applyFont="1" applyFill="1" applyAlignment="1" applyProtection="1">
      <alignment vertical="center" wrapText="1"/>
      <protection hidden="1"/>
    </xf>
    <xf numFmtId="164" fontId="20" fillId="3" borderId="5" xfId="3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71" fontId="3" fillId="3" borderId="0" xfId="3" applyNumberFormat="1" applyFont="1" applyFill="1" applyAlignment="1" applyProtection="1">
      <alignment vertical="center" wrapText="1"/>
      <protection hidden="1"/>
    </xf>
    <xf numFmtId="43" fontId="0" fillId="0" borderId="0" xfId="1" applyFont="1" applyFill="1" applyAlignment="1" applyProtection="1">
      <alignment vertical="center"/>
      <protection hidden="1"/>
    </xf>
    <xf numFmtId="170" fontId="26" fillId="0" borderId="0" xfId="0" applyNumberFormat="1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43" fontId="0" fillId="0" borderId="0" xfId="1" applyFont="1" applyFill="1" applyAlignment="1" applyProtection="1">
      <alignment horizontal="center" vertical="center"/>
      <protection hidden="1"/>
    </xf>
    <xf numFmtId="2" fontId="27" fillId="0" borderId="0" xfId="0" applyNumberFormat="1" applyFont="1" applyAlignment="1" applyProtection="1">
      <alignment horizontal="center" vertical="center"/>
      <protection hidden="1"/>
    </xf>
    <xf numFmtId="169" fontId="0" fillId="0" borderId="0" xfId="0" applyNumberFormat="1" applyProtection="1">
      <protection hidden="1"/>
    </xf>
    <xf numFmtId="1" fontId="8" fillId="3" borderId="21" xfId="3" applyNumberFormat="1" applyFont="1" applyFill="1" applyBorder="1" applyAlignment="1">
      <alignment horizontal="center" vertical="center"/>
    </xf>
    <xf numFmtId="164" fontId="9" fillId="3" borderId="20" xfId="3" applyFont="1" applyFill="1" applyBorder="1" applyAlignment="1">
      <alignment vertical="center" wrapText="1"/>
    </xf>
    <xf numFmtId="164" fontId="15" fillId="3" borderId="16" xfId="3" applyFont="1" applyFill="1" applyBorder="1" applyAlignment="1">
      <alignment horizontal="right" vertical="center"/>
    </xf>
    <xf numFmtId="164" fontId="22" fillId="3" borderId="38" xfId="3" applyFont="1" applyFill="1" applyBorder="1" applyAlignment="1" applyProtection="1">
      <alignment vertical="center" wrapText="1"/>
      <protection hidden="1"/>
    </xf>
    <xf numFmtId="164" fontId="11" fillId="3" borderId="21" xfId="3" applyFont="1" applyFill="1" applyBorder="1" applyAlignment="1">
      <alignment vertical="center"/>
    </xf>
    <xf numFmtId="164" fontId="11" fillId="3" borderId="0" xfId="3" applyFont="1" applyFill="1" applyBorder="1" applyAlignment="1" applyProtection="1">
      <alignment vertical="center"/>
      <protection hidden="1"/>
    </xf>
    <xf numFmtId="164" fontId="11" fillId="3" borderId="38" xfId="3" applyFont="1" applyFill="1" applyBorder="1" applyAlignment="1" applyProtection="1">
      <alignment vertical="center"/>
      <protection hidden="1"/>
    </xf>
    <xf numFmtId="164" fontId="15" fillId="3" borderId="18" xfId="3" applyFont="1" applyFill="1" applyBorder="1" applyAlignment="1">
      <alignment vertical="center" wrapText="1"/>
    </xf>
    <xf numFmtId="164" fontId="15" fillId="3" borderId="18" xfId="3" applyFont="1" applyFill="1" applyBorder="1" applyAlignment="1">
      <alignment horizontal="right" vertical="center"/>
    </xf>
    <xf numFmtId="164" fontId="14" fillId="3" borderId="18" xfId="3" applyFont="1" applyFill="1" applyBorder="1" applyAlignment="1">
      <alignment horizontal="right" vertical="center"/>
    </xf>
    <xf numFmtId="164" fontId="11" fillId="3" borderId="38" xfId="3" applyFont="1" applyFill="1" applyBorder="1" applyAlignment="1">
      <alignment vertical="center"/>
    </xf>
    <xf numFmtId="164" fontId="11" fillId="3" borderId="20" xfId="3" applyFont="1" applyFill="1" applyBorder="1" applyAlignment="1" applyProtection="1">
      <alignment vertical="center"/>
      <protection hidden="1"/>
    </xf>
    <xf numFmtId="164" fontId="25" fillId="3" borderId="0" xfId="3" applyFont="1" applyFill="1" applyAlignment="1" applyProtection="1">
      <alignment vertical="center" wrapText="1"/>
      <protection hidden="1"/>
    </xf>
    <xf numFmtId="164" fontId="25" fillId="3" borderId="5" xfId="3" applyFont="1" applyFill="1" applyBorder="1" applyAlignment="1" applyProtection="1">
      <alignment vertical="center" wrapText="1"/>
      <protection hidden="1"/>
    </xf>
    <xf numFmtId="164" fontId="24" fillId="3" borderId="20" xfId="3" applyFont="1" applyFill="1" applyBorder="1" applyAlignment="1" applyProtection="1">
      <alignment horizontal="center" vertical="center" wrapText="1"/>
      <protection hidden="1"/>
    </xf>
    <xf numFmtId="164" fontId="24" fillId="3" borderId="0" xfId="3" applyFont="1" applyFill="1" applyBorder="1" applyAlignment="1" applyProtection="1">
      <alignment horizontal="center" vertical="center" wrapText="1"/>
      <protection hidden="1"/>
    </xf>
    <xf numFmtId="164" fontId="24" fillId="3" borderId="38" xfId="3" applyFont="1" applyFill="1" applyBorder="1" applyAlignment="1" applyProtection="1">
      <alignment horizontal="center" vertical="center" wrapText="1"/>
      <protection hidden="1"/>
    </xf>
    <xf numFmtId="164" fontId="24" fillId="3" borderId="40" xfId="3" applyFont="1" applyFill="1" applyBorder="1" applyAlignment="1" applyProtection="1">
      <alignment horizontal="center" vertical="center" wrapText="1"/>
      <protection hidden="1"/>
    </xf>
    <xf numFmtId="164" fontId="24" fillId="3" borderId="23" xfId="3" applyFont="1" applyFill="1" applyBorder="1" applyAlignment="1" applyProtection="1">
      <alignment horizontal="center" vertical="center" wrapText="1"/>
      <protection hidden="1"/>
    </xf>
    <xf numFmtId="164" fontId="24" fillId="3" borderId="41" xfId="3" applyFont="1" applyFill="1" applyBorder="1" applyAlignment="1" applyProtection="1">
      <alignment horizontal="center" vertical="center" wrapText="1"/>
      <protection hidden="1"/>
    </xf>
    <xf numFmtId="164" fontId="10" fillId="3" borderId="36" xfId="3" applyFont="1" applyFill="1" applyBorder="1" applyAlignment="1" applyProtection="1">
      <alignment horizontal="center" vertical="center" wrapText="1"/>
      <protection hidden="1"/>
    </xf>
    <xf numFmtId="164" fontId="10" fillId="3" borderId="26" xfId="3" applyFont="1" applyFill="1" applyBorder="1" applyAlignment="1" applyProtection="1">
      <alignment horizontal="center" vertical="center" wrapText="1"/>
      <protection hidden="1"/>
    </xf>
    <xf numFmtId="164" fontId="10" fillId="3" borderId="37" xfId="3" applyFont="1" applyFill="1" applyBorder="1" applyAlignment="1" applyProtection="1">
      <alignment horizontal="center" vertical="center" wrapText="1"/>
      <protection hidden="1"/>
    </xf>
    <xf numFmtId="164" fontId="10" fillId="3" borderId="20" xfId="3" applyFont="1" applyFill="1" applyBorder="1" applyAlignment="1" applyProtection="1">
      <alignment horizontal="center" vertical="center" wrapText="1"/>
      <protection hidden="1"/>
    </xf>
    <xf numFmtId="164" fontId="10" fillId="3" borderId="0" xfId="3" applyFont="1" applyFill="1" applyBorder="1" applyAlignment="1" applyProtection="1">
      <alignment horizontal="center" vertical="center" wrapText="1"/>
      <protection hidden="1"/>
    </xf>
    <xf numFmtId="164" fontId="10" fillId="3" borderId="38" xfId="3" applyFont="1" applyFill="1" applyBorder="1" applyAlignment="1" applyProtection="1">
      <alignment horizontal="center" vertical="center" wrapText="1"/>
      <protection hidden="1"/>
    </xf>
    <xf numFmtId="164" fontId="5" fillId="3" borderId="34" xfId="3" applyFont="1" applyFill="1" applyBorder="1" applyAlignment="1" applyProtection="1">
      <alignment horizontal="center" vertical="center" wrapText="1"/>
      <protection hidden="1"/>
    </xf>
    <xf numFmtId="164" fontId="5" fillId="3" borderId="29" xfId="3" applyFont="1" applyFill="1" applyBorder="1" applyAlignment="1" applyProtection="1">
      <alignment horizontal="center" vertical="center" wrapText="1"/>
      <protection hidden="1"/>
    </xf>
    <xf numFmtId="164" fontId="5" fillId="3" borderId="39" xfId="3" applyFont="1" applyFill="1" applyBorder="1" applyAlignment="1" applyProtection="1">
      <alignment horizontal="center" vertical="center" wrapText="1"/>
      <protection hidden="1"/>
    </xf>
    <xf numFmtId="164" fontId="9" fillId="2" borderId="20" xfId="3" applyFont="1" applyFill="1" applyBorder="1" applyAlignment="1" applyProtection="1">
      <alignment horizontal="center" vertical="center" wrapText="1"/>
      <protection hidden="1"/>
    </xf>
    <xf numFmtId="164" fontId="9" fillId="2" borderId="0" xfId="3" applyFont="1" applyFill="1" applyBorder="1" applyAlignment="1" applyProtection="1">
      <alignment horizontal="center" vertical="center" wrapText="1"/>
      <protection hidden="1"/>
    </xf>
    <xf numFmtId="164" fontId="9" fillId="2" borderId="38" xfId="3" applyFont="1" applyFill="1" applyBorder="1" applyAlignment="1" applyProtection="1">
      <alignment horizontal="center" vertical="center" wrapText="1"/>
      <protection hidden="1"/>
    </xf>
    <xf numFmtId="164" fontId="16" fillId="3" borderId="20" xfId="3" applyFont="1" applyFill="1" applyBorder="1" applyAlignment="1" applyProtection="1">
      <alignment horizontal="center" vertical="center" wrapText="1"/>
      <protection hidden="1"/>
    </xf>
    <xf numFmtId="164" fontId="16" fillId="3" borderId="38" xfId="3" applyFont="1" applyFill="1" applyBorder="1" applyAlignment="1" applyProtection="1">
      <alignment horizontal="center" vertical="center" wrapText="1"/>
      <protection hidden="1"/>
    </xf>
    <xf numFmtId="164" fontId="12" fillId="3" borderId="20" xfId="3" applyFont="1" applyFill="1" applyBorder="1" applyAlignment="1" applyProtection="1">
      <alignment horizontal="center" vertical="center" wrapText="1"/>
      <protection hidden="1"/>
    </xf>
    <xf numFmtId="164" fontId="12" fillId="3" borderId="0" xfId="3" applyFont="1" applyFill="1" applyBorder="1" applyAlignment="1" applyProtection="1">
      <alignment horizontal="center" vertical="center" wrapText="1"/>
      <protection hidden="1"/>
    </xf>
    <xf numFmtId="164" fontId="12" fillId="3" borderId="38" xfId="3" applyFont="1" applyFill="1" applyBorder="1" applyAlignment="1" applyProtection="1">
      <alignment horizontal="center" vertical="center" wrapText="1"/>
      <protection hidden="1"/>
    </xf>
    <xf numFmtId="164" fontId="10" fillId="3" borderId="1" xfId="3" applyFont="1" applyFill="1" applyBorder="1" applyAlignment="1" applyProtection="1">
      <alignment horizontal="center" vertical="center" wrapText="1"/>
      <protection hidden="1"/>
    </xf>
    <xf numFmtId="164" fontId="10" fillId="3" borderId="2" xfId="3" applyFont="1" applyFill="1" applyBorder="1" applyAlignment="1" applyProtection="1">
      <alignment horizontal="center" vertical="center" wrapText="1"/>
      <protection hidden="1"/>
    </xf>
    <xf numFmtId="164" fontId="10" fillId="3" borderId="3" xfId="3" applyFont="1" applyFill="1" applyBorder="1" applyAlignment="1" applyProtection="1">
      <alignment horizontal="center" vertical="center" wrapText="1"/>
      <protection hidden="1"/>
    </xf>
    <xf numFmtId="164" fontId="10" fillId="3" borderId="4" xfId="3" applyFont="1" applyFill="1" applyBorder="1" applyAlignment="1" applyProtection="1">
      <alignment horizontal="center" vertical="center" wrapText="1"/>
      <protection hidden="1"/>
    </xf>
    <xf numFmtId="164" fontId="10" fillId="3" borderId="0" xfId="3" applyFont="1" applyFill="1" applyAlignment="1" applyProtection="1">
      <alignment horizontal="center" vertical="center" wrapText="1"/>
      <protection hidden="1"/>
    </xf>
    <xf numFmtId="164" fontId="10" fillId="3" borderId="5" xfId="3" applyFont="1" applyFill="1" applyBorder="1" applyAlignment="1" applyProtection="1">
      <alignment horizontal="center" vertical="center" wrapText="1"/>
      <protection hidden="1"/>
    </xf>
    <xf numFmtId="164" fontId="5" fillId="3" borderId="24" xfId="3" applyFont="1" applyFill="1" applyBorder="1" applyAlignment="1" applyProtection="1">
      <alignment horizontal="center" vertical="center" wrapText="1"/>
      <protection hidden="1"/>
    </xf>
    <xf numFmtId="164" fontId="5" fillId="3" borderId="23" xfId="3" applyFont="1" applyFill="1" applyBorder="1" applyAlignment="1" applyProtection="1">
      <alignment horizontal="center" vertical="center" wrapText="1"/>
      <protection hidden="1"/>
    </xf>
    <xf numFmtId="164" fontId="5" fillId="3" borderId="22" xfId="3" applyFont="1" applyFill="1" applyBorder="1" applyAlignment="1" applyProtection="1">
      <alignment horizontal="center" vertical="center" wrapText="1"/>
      <protection hidden="1"/>
    </xf>
    <xf numFmtId="164" fontId="9" fillId="2" borderId="30" xfId="3" applyFont="1" applyFill="1" applyBorder="1" applyAlignment="1" applyProtection="1">
      <alignment horizontal="center" vertical="center" wrapText="1"/>
      <protection hidden="1"/>
    </xf>
    <xf numFmtId="164" fontId="9" fillId="2" borderId="29" xfId="3" applyFont="1" applyFill="1" applyBorder="1" applyAlignment="1" applyProtection="1">
      <alignment horizontal="center" vertical="center" wrapText="1"/>
      <protection hidden="1"/>
    </xf>
    <xf numFmtId="164" fontId="9" fillId="2" borderId="28" xfId="3" applyFont="1" applyFill="1" applyBorder="1" applyAlignment="1" applyProtection="1">
      <alignment horizontal="center" vertical="center" wrapText="1"/>
      <protection hidden="1"/>
    </xf>
    <xf numFmtId="164" fontId="16" fillId="3" borderId="5" xfId="3" applyFont="1" applyFill="1" applyBorder="1" applyAlignment="1" applyProtection="1">
      <alignment horizontal="center" vertical="center" wrapText="1"/>
      <protection hidden="1"/>
    </xf>
    <xf numFmtId="164" fontId="12" fillId="3" borderId="4" xfId="3" applyFont="1" applyFill="1" applyBorder="1" applyAlignment="1" applyProtection="1">
      <alignment horizontal="center" vertical="center" wrapText="1"/>
      <protection hidden="1"/>
    </xf>
    <xf numFmtId="164" fontId="12" fillId="3" borderId="5" xfId="3" applyFont="1" applyFill="1" applyBorder="1" applyAlignment="1" applyProtection="1">
      <alignment horizontal="center" vertical="center" wrapText="1"/>
      <protection hidden="1"/>
    </xf>
    <xf numFmtId="164" fontId="5" fillId="3" borderId="30" xfId="3" applyFont="1" applyFill="1" applyBorder="1" applyAlignment="1">
      <alignment horizontal="center" vertical="center" wrapText="1"/>
    </xf>
    <xf numFmtId="164" fontId="5" fillId="3" borderId="29" xfId="3" applyFont="1" applyFill="1" applyBorder="1" applyAlignment="1">
      <alignment horizontal="center" vertical="center" wrapText="1"/>
    </xf>
    <xf numFmtId="164" fontId="5" fillId="3" borderId="28" xfId="3" applyFont="1" applyFill="1" applyBorder="1" applyAlignment="1">
      <alignment horizontal="center" vertical="center" wrapText="1"/>
    </xf>
    <xf numFmtId="164" fontId="9" fillId="2" borderId="30" xfId="3" applyFont="1" applyFill="1" applyBorder="1" applyAlignment="1">
      <alignment horizontal="center" vertical="center" wrapText="1"/>
    </xf>
    <xf numFmtId="164" fontId="9" fillId="2" borderId="29" xfId="3" applyFont="1" applyFill="1" applyBorder="1" applyAlignment="1">
      <alignment horizontal="center" vertical="center" wrapText="1"/>
    </xf>
    <xf numFmtId="164" fontId="9" fillId="2" borderId="28" xfId="3" applyFont="1" applyFill="1" applyBorder="1" applyAlignment="1">
      <alignment horizontal="center" vertical="center" wrapText="1"/>
    </xf>
    <xf numFmtId="164" fontId="16" fillId="3" borderId="20" xfId="3" applyFont="1" applyFill="1" applyBorder="1" applyAlignment="1">
      <alignment horizontal="center" vertical="center" wrapText="1"/>
    </xf>
    <xf numFmtId="164" fontId="16" fillId="3" borderId="5" xfId="3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164" fontId="10" fillId="3" borderId="2" xfId="3" applyFont="1" applyFill="1" applyBorder="1" applyAlignment="1">
      <alignment horizontal="center" vertical="center" wrapText="1"/>
    </xf>
    <xf numFmtId="164" fontId="10" fillId="3" borderId="3" xfId="3" applyFont="1" applyFill="1" applyBorder="1" applyAlignment="1">
      <alignment horizontal="center" vertical="center" wrapText="1"/>
    </xf>
    <xf numFmtId="164" fontId="10" fillId="3" borderId="4" xfId="3" applyFont="1" applyFill="1" applyBorder="1" applyAlignment="1">
      <alignment horizontal="center" vertical="center" wrapText="1"/>
    </xf>
    <xf numFmtId="164" fontId="10" fillId="3" borderId="0" xfId="3" applyFont="1" applyFill="1" applyAlignment="1">
      <alignment horizontal="center" vertical="center" wrapText="1"/>
    </xf>
    <xf numFmtId="164" fontId="10" fillId="3" borderId="5" xfId="3" applyFont="1" applyFill="1" applyBorder="1" applyAlignment="1">
      <alignment horizontal="center" vertical="center" wrapText="1"/>
    </xf>
    <xf numFmtId="164" fontId="9" fillId="2" borderId="27" xfId="3" applyFont="1" applyFill="1" applyBorder="1" applyAlignment="1">
      <alignment horizontal="center" vertical="center" wrapText="1"/>
    </xf>
    <xf numFmtId="164" fontId="9" fillId="2" borderId="26" xfId="3" applyFont="1" applyFill="1" applyBorder="1" applyAlignment="1">
      <alignment horizontal="center" vertical="center" wrapText="1"/>
    </xf>
    <xf numFmtId="164" fontId="9" fillId="2" borderId="25" xfId="3" applyFont="1" applyFill="1" applyBorder="1" applyAlignment="1">
      <alignment horizontal="center" vertical="center" wrapText="1"/>
    </xf>
    <xf numFmtId="164" fontId="9" fillId="2" borderId="24" xfId="3" applyFont="1" applyFill="1" applyBorder="1" applyAlignment="1">
      <alignment horizontal="center" vertical="center" wrapText="1"/>
    </xf>
    <xf numFmtId="164" fontId="9" fillId="2" borderId="23" xfId="3" applyFont="1" applyFill="1" applyBorder="1" applyAlignment="1">
      <alignment horizontal="center" vertical="center" wrapText="1"/>
    </xf>
    <xf numFmtId="164" fontId="9" fillId="2" borderId="22" xfId="3" applyFont="1" applyFill="1" applyBorder="1" applyAlignment="1">
      <alignment horizontal="center" vertical="center" wrapText="1"/>
    </xf>
    <xf numFmtId="164" fontId="10" fillId="3" borderId="24" xfId="3" applyFont="1" applyFill="1" applyBorder="1" applyAlignment="1">
      <alignment horizontal="center" vertical="center" wrapText="1"/>
    </xf>
    <xf numFmtId="164" fontId="10" fillId="3" borderId="23" xfId="3" applyFont="1" applyFill="1" applyBorder="1" applyAlignment="1">
      <alignment horizontal="center" vertical="center" wrapText="1"/>
    </xf>
    <xf numFmtId="164" fontId="10" fillId="3" borderId="22" xfId="3" applyFont="1" applyFill="1" applyBorder="1" applyAlignment="1">
      <alignment horizontal="center" vertical="center" wrapText="1"/>
    </xf>
    <xf numFmtId="164" fontId="9" fillId="3" borderId="30" xfId="3" applyFont="1" applyFill="1" applyBorder="1" applyAlignment="1">
      <alignment horizontal="center" vertical="center" wrapText="1"/>
    </xf>
    <xf numFmtId="164" fontId="9" fillId="3" borderId="29" xfId="3" applyFont="1" applyFill="1" applyBorder="1" applyAlignment="1">
      <alignment horizontal="center" vertical="center" wrapText="1"/>
    </xf>
    <xf numFmtId="164" fontId="9" fillId="3" borderId="28" xfId="3" applyFont="1" applyFill="1" applyBorder="1" applyAlignment="1">
      <alignment horizontal="center" vertical="center" wrapText="1"/>
    </xf>
    <xf numFmtId="164" fontId="13" fillId="3" borderId="4" xfId="3" quotePrefix="1" applyFont="1" applyFill="1" applyBorder="1" applyAlignment="1">
      <alignment horizontal="left" vertical="center" wrapText="1"/>
    </xf>
    <xf numFmtId="164" fontId="13" fillId="3" borderId="0" xfId="3" applyFont="1" applyFill="1" applyAlignment="1">
      <alignment horizontal="left" vertical="center" wrapText="1"/>
    </xf>
    <xf numFmtId="164" fontId="13" fillId="3" borderId="5" xfId="3" applyFont="1" applyFill="1" applyBorder="1" applyAlignment="1">
      <alignment horizontal="left" vertical="center" wrapText="1"/>
    </xf>
    <xf numFmtId="164" fontId="13" fillId="3" borderId="4" xfId="3" applyFont="1" applyFill="1" applyBorder="1" applyAlignment="1">
      <alignment horizontal="left" vertical="center" wrapText="1"/>
    </xf>
    <xf numFmtId="164" fontId="20" fillId="3" borderId="0" xfId="3" applyFont="1" applyFill="1" applyAlignment="1" applyProtection="1">
      <alignment horizontal="center" vertical="center" wrapText="1"/>
      <protection hidden="1"/>
    </xf>
    <xf numFmtId="164" fontId="20" fillId="3" borderId="5" xfId="3" applyFont="1" applyFill="1" applyBorder="1" applyAlignment="1" applyProtection="1">
      <alignment horizontal="center" vertical="center" wrapText="1"/>
      <protection hidden="1"/>
    </xf>
    <xf numFmtId="164" fontId="3" fillId="3" borderId="6" xfId="3" applyFont="1" applyFill="1" applyBorder="1" applyAlignment="1" applyProtection="1">
      <alignment horizontal="center" vertical="center" wrapText="1"/>
      <protection hidden="1"/>
    </xf>
    <xf numFmtId="164" fontId="3" fillId="3" borderId="7" xfId="3" applyFont="1" applyFill="1" applyBorder="1" applyAlignment="1" applyProtection="1">
      <alignment horizontal="center" vertical="center" wrapText="1"/>
      <protection hidden="1"/>
    </xf>
    <xf numFmtId="164" fontId="3" fillId="3" borderId="8" xfId="3" applyFont="1" applyFill="1" applyBorder="1" applyAlignment="1" applyProtection="1">
      <alignment horizontal="center" vertical="center" wrapText="1"/>
      <protection hidden="1"/>
    </xf>
    <xf numFmtId="1" fontId="8" fillId="3" borderId="35" xfId="3" applyNumberFormat="1" applyFont="1" applyFill="1" applyBorder="1" applyAlignment="1">
      <alignment horizontal="center" vertical="center"/>
    </xf>
    <xf numFmtId="1" fontId="8" fillId="3" borderId="21" xfId="3" applyNumberFormat="1" applyFont="1" applyFill="1" applyBorder="1" applyAlignment="1">
      <alignment horizontal="center" vertical="center"/>
    </xf>
    <xf numFmtId="164" fontId="25" fillId="3" borderId="16" xfId="3" applyFont="1" applyFill="1" applyBorder="1" applyAlignment="1">
      <alignment horizontal="center" vertical="center" wrapText="1"/>
    </xf>
    <xf numFmtId="164" fontId="25" fillId="3" borderId="21" xfId="3" applyFont="1" applyFill="1" applyBorder="1" applyAlignment="1">
      <alignment horizontal="center" vertical="center" wrapText="1"/>
    </xf>
    <xf numFmtId="164" fontId="25" fillId="3" borderId="20" xfId="3" applyFont="1" applyFill="1" applyBorder="1" applyAlignment="1" applyProtection="1">
      <alignment horizontal="center" vertical="center" wrapText="1"/>
      <protection hidden="1"/>
    </xf>
    <xf numFmtId="164" fontId="25" fillId="3" borderId="5" xfId="3" applyFont="1" applyFill="1" applyBorder="1" applyAlignment="1" applyProtection="1">
      <alignment horizontal="center" vertical="center" wrapText="1"/>
      <protection hidden="1"/>
    </xf>
    <xf numFmtId="164" fontId="24" fillId="3" borderId="6" xfId="3" applyFont="1" applyFill="1" applyBorder="1" applyAlignment="1" applyProtection="1">
      <alignment vertical="center" wrapText="1"/>
      <protection hidden="1"/>
    </xf>
    <xf numFmtId="164" fontId="24" fillId="3" borderId="7" xfId="3" applyFont="1" applyFill="1" applyBorder="1" applyAlignment="1" applyProtection="1">
      <alignment vertical="center" wrapText="1"/>
      <protection hidden="1"/>
    </xf>
    <xf numFmtId="164" fontId="24" fillId="3" borderId="8" xfId="3" applyFont="1" applyFill="1" applyBorder="1" applyAlignment="1" applyProtection="1">
      <alignment vertical="center" wrapText="1"/>
      <protection hidden="1"/>
    </xf>
    <xf numFmtId="164" fontId="12" fillId="3" borderId="4" xfId="3" applyFont="1" applyFill="1" applyBorder="1" applyAlignment="1" applyProtection="1">
      <alignment vertical="center" wrapText="1"/>
      <protection hidden="1"/>
    </xf>
    <xf numFmtId="164" fontId="12" fillId="3" borderId="0" xfId="3" applyFont="1" applyFill="1" applyAlignment="1" applyProtection="1">
      <alignment vertical="center" wrapText="1"/>
      <protection hidden="1"/>
    </xf>
    <xf numFmtId="164" fontId="12" fillId="3" borderId="5" xfId="3" applyFont="1" applyFill="1" applyBorder="1" applyAlignment="1" applyProtection="1">
      <alignment vertical="center" wrapText="1"/>
      <protection hidden="1"/>
    </xf>
    <xf numFmtId="164" fontId="12" fillId="3" borderId="6" xfId="3" applyFont="1" applyFill="1" applyBorder="1" applyAlignment="1" applyProtection="1">
      <alignment horizontal="center" vertical="center" wrapText="1"/>
      <protection hidden="1"/>
    </xf>
    <xf numFmtId="164" fontId="12" fillId="3" borderId="7" xfId="3" applyFont="1" applyFill="1" applyBorder="1" applyAlignment="1" applyProtection="1">
      <alignment horizontal="center" vertical="center" wrapText="1"/>
      <protection hidden="1"/>
    </xf>
    <xf numFmtId="164" fontId="12" fillId="3" borderId="8" xfId="3" applyFont="1" applyFill="1" applyBorder="1" applyAlignment="1" applyProtection="1">
      <alignment horizontal="center" vertical="center" wrapText="1"/>
      <protection hidden="1"/>
    </xf>
  </cellXfs>
  <cellStyles count="6">
    <cellStyle name="Migliaia" xfId="1" builtinId="3"/>
    <cellStyle name="Migliaia 2" xfId="5" xr:uid="{73518E8D-258D-4988-893A-263DA7578FEE}"/>
    <cellStyle name="Normale" xfId="0" builtinId="0"/>
    <cellStyle name="Normale 2" xfId="3" xr:uid="{AB4D6DA9-2F91-41F9-AD8A-893B838392FC}"/>
    <cellStyle name="Percentuale" xfId="2" builtinId="5"/>
    <cellStyle name="Percentuale 2" xfId="4" xr:uid="{0F0043C1-11B3-4126-BF85-37DA79E3C120}"/>
  </cellStyles>
  <dxfs count="17"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5FA8-3396-4031-9ED4-4D2CD01D81CA}">
  <sheetPr>
    <tabColor theme="3" tint="0.59999389629810485"/>
    <pageSetUpPr fitToPage="1"/>
  </sheetPr>
  <dimension ref="A1:F31"/>
  <sheetViews>
    <sheetView topLeftCell="A6" zoomScaleNormal="100" workbookViewId="0">
      <selection activeCell="D9" sqref="D9"/>
    </sheetView>
  </sheetViews>
  <sheetFormatPr defaultColWidth="9.1796875" defaultRowHeight="10.5" x14ac:dyDescent="0.35"/>
  <cols>
    <col min="1" max="1" width="29" style="59" customWidth="1"/>
    <col min="2" max="4" width="15.26953125" style="59" customWidth="1"/>
    <col min="5" max="5" width="29" style="59" customWidth="1"/>
    <col min="6" max="6" width="7.81640625" style="59" customWidth="1"/>
    <col min="7" max="16384" width="9.1796875" style="59"/>
  </cols>
  <sheetData>
    <row r="1" spans="1:6" ht="20.149999999999999" customHeight="1" x14ac:dyDescent="0.35">
      <c r="A1" s="122" t="s">
        <v>56</v>
      </c>
      <c r="B1" s="123"/>
      <c r="C1" s="123"/>
      <c r="D1" s="123"/>
      <c r="E1" s="123"/>
      <c r="F1" s="124"/>
    </row>
    <row r="2" spans="1:6" x14ac:dyDescent="0.35">
      <c r="A2" s="125"/>
      <c r="B2" s="126"/>
      <c r="C2" s="126"/>
      <c r="D2" s="126"/>
      <c r="E2" s="126"/>
      <c r="F2" s="127"/>
    </row>
    <row r="3" spans="1:6" ht="50.15" customHeight="1" x14ac:dyDescent="0.35">
      <c r="A3" s="128" t="s">
        <v>0</v>
      </c>
      <c r="B3" s="129"/>
      <c r="C3" s="129"/>
      <c r="D3" s="129"/>
      <c r="E3" s="129"/>
      <c r="F3" s="130"/>
    </row>
    <row r="4" spans="1:6" ht="52.5" customHeight="1" x14ac:dyDescent="0.35">
      <c r="A4" s="131" t="s">
        <v>1</v>
      </c>
      <c r="B4" s="132"/>
      <c r="C4" s="132"/>
      <c r="D4" s="132"/>
      <c r="E4" s="132"/>
      <c r="F4" s="133"/>
    </row>
    <row r="5" spans="1:6" ht="24" customHeight="1" x14ac:dyDescent="0.35">
      <c r="A5" s="103"/>
      <c r="B5" s="60" t="s">
        <v>2</v>
      </c>
      <c r="C5" s="60" t="s">
        <v>3</v>
      </c>
      <c r="D5" s="60" t="s">
        <v>4</v>
      </c>
      <c r="E5" s="134" t="s">
        <v>5</v>
      </c>
      <c r="F5" s="135"/>
    </row>
    <row r="6" spans="1:6" ht="18.75" customHeight="1" x14ac:dyDescent="0.35">
      <c r="A6" s="104" t="s">
        <v>6</v>
      </c>
      <c r="B6" s="36" t="s">
        <v>7</v>
      </c>
      <c r="C6" s="36" t="s">
        <v>7</v>
      </c>
      <c r="D6" s="36" t="s">
        <v>7</v>
      </c>
      <c r="E6" s="61"/>
      <c r="F6" s="105"/>
    </row>
    <row r="7" spans="1:6" ht="18.75" customHeight="1" x14ac:dyDescent="0.35">
      <c r="A7" s="106"/>
      <c r="B7" s="102" t="s">
        <v>8</v>
      </c>
      <c r="C7" s="102" t="s">
        <v>8</v>
      </c>
      <c r="D7" s="102" t="s">
        <v>8</v>
      </c>
      <c r="E7" s="107"/>
      <c r="F7" s="108"/>
    </row>
    <row r="8" spans="1:6" ht="25" customHeight="1" x14ac:dyDescent="0.35">
      <c r="A8" s="109" t="s">
        <v>9</v>
      </c>
      <c r="B8" s="11">
        <v>0</v>
      </c>
      <c r="C8" s="11">
        <v>0</v>
      </c>
      <c r="D8" s="11">
        <v>0</v>
      </c>
      <c r="E8" s="107"/>
      <c r="F8" s="108"/>
    </row>
    <row r="9" spans="1:6" ht="25" customHeight="1" x14ac:dyDescent="0.35">
      <c r="A9" s="109" t="s">
        <v>10</v>
      </c>
      <c r="B9" s="11">
        <v>0</v>
      </c>
      <c r="C9" s="11">
        <v>0</v>
      </c>
      <c r="D9" s="11">
        <v>0</v>
      </c>
      <c r="E9" s="107"/>
      <c r="F9" s="108"/>
    </row>
    <row r="10" spans="1:6" ht="25" customHeight="1" x14ac:dyDescent="0.35">
      <c r="A10" s="109" t="s">
        <v>11</v>
      </c>
      <c r="B10" s="11">
        <v>0</v>
      </c>
      <c r="C10" s="11">
        <v>0</v>
      </c>
      <c r="D10" s="11">
        <v>0</v>
      </c>
      <c r="E10" s="107"/>
      <c r="F10" s="108"/>
    </row>
    <row r="11" spans="1:6" ht="25" customHeight="1" x14ac:dyDescent="0.35">
      <c r="A11" s="110" t="s">
        <v>12</v>
      </c>
      <c r="B11" s="63">
        <f>IFERROR((B8+B9)/B10,0)</f>
        <v>0</v>
      </c>
      <c r="C11" s="63">
        <f>IFERROR((C8+C9)/C10,0)</f>
        <v>0</v>
      </c>
      <c r="D11" s="63">
        <f>IFERROR((D8+D9)/D10,0)</f>
        <v>0</v>
      </c>
      <c r="E11" s="107"/>
      <c r="F11" s="108"/>
    </row>
    <row r="12" spans="1:6" ht="25" customHeight="1" thickBot="1" x14ac:dyDescent="0.4">
      <c r="A12" s="111" t="s">
        <v>13</v>
      </c>
      <c r="B12" s="34" t="str">
        <f>IF(B11&gt;=1,6,IF(B11&lt;=0,"domanda non ammissibile",B11*6))</f>
        <v>domanda non ammissibile</v>
      </c>
      <c r="C12" s="34" t="str">
        <f>IF(C11&gt;=1,6,IF(C11&lt;=0,"domanda non ammissibile",C11*6))</f>
        <v>domanda non ammissibile</v>
      </c>
      <c r="D12" s="34" t="str">
        <f>IF(D11&gt;=1,6,IF(D11&lt;=0,"domanda non ammissibile",D11*6))</f>
        <v>domanda non ammissibile</v>
      </c>
      <c r="E12" s="107"/>
      <c r="F12" s="108"/>
    </row>
    <row r="13" spans="1:6" ht="25" customHeight="1" x14ac:dyDescent="0.35">
      <c r="A13" s="111" t="s">
        <v>14</v>
      </c>
      <c r="B13" s="33">
        <v>0.5</v>
      </c>
      <c r="C13" s="33">
        <v>0.25</v>
      </c>
      <c r="D13" s="33">
        <v>0.25</v>
      </c>
      <c r="E13" s="64" t="s">
        <v>15</v>
      </c>
      <c r="F13" s="112"/>
    </row>
    <row r="14" spans="1:6" ht="25" customHeight="1" thickBot="1" x14ac:dyDescent="0.4">
      <c r="A14" s="111" t="s">
        <v>16</v>
      </c>
      <c r="B14" s="65" t="str">
        <f>IF(B11&gt;0,B12*B13,"domanda non ammissibile")</f>
        <v>domanda non ammissibile</v>
      </c>
      <c r="C14" s="65" t="str">
        <f>IF(C11&gt;0,C12*C13,"domanda non ammissibile")</f>
        <v>domanda non ammissibile</v>
      </c>
      <c r="D14" s="66" t="str">
        <f>IF(D11&gt;0,D12*D13,"domanda non ammissibile")</f>
        <v>domanda non ammissibile</v>
      </c>
      <c r="E14" s="67" t="str">
        <f>IFERROR(B14+C14+D14,"domanda non ammissibile")</f>
        <v>domanda non ammissibile</v>
      </c>
      <c r="F14" s="112"/>
    </row>
    <row r="15" spans="1:6" ht="14.25" customHeight="1" x14ac:dyDescent="0.35">
      <c r="A15" s="113"/>
      <c r="B15" s="107"/>
      <c r="C15" s="107"/>
      <c r="D15" s="107"/>
      <c r="E15" s="107"/>
      <c r="F15" s="108"/>
    </row>
    <row r="16" spans="1:6" ht="18.75" customHeight="1" x14ac:dyDescent="0.35">
      <c r="A16" s="136" t="s">
        <v>69</v>
      </c>
      <c r="B16" s="137"/>
      <c r="C16" s="137"/>
      <c r="D16" s="137"/>
      <c r="E16" s="137"/>
      <c r="F16" s="138"/>
    </row>
    <row r="17" spans="1:6" ht="17.25" customHeight="1" x14ac:dyDescent="0.35">
      <c r="A17" s="136"/>
      <c r="B17" s="137"/>
      <c r="C17" s="137"/>
      <c r="D17" s="137"/>
      <c r="E17" s="137"/>
      <c r="F17" s="138"/>
    </row>
    <row r="18" spans="1:6" ht="15" customHeight="1" x14ac:dyDescent="0.35">
      <c r="A18" s="136"/>
      <c r="B18" s="137"/>
      <c r="C18" s="137"/>
      <c r="D18" s="137"/>
      <c r="E18" s="137"/>
      <c r="F18" s="138"/>
    </row>
    <row r="19" spans="1:6" ht="13.5" customHeight="1" x14ac:dyDescent="0.35">
      <c r="A19" s="136"/>
      <c r="B19" s="137"/>
      <c r="C19" s="137"/>
      <c r="D19" s="137"/>
      <c r="E19" s="137"/>
      <c r="F19" s="138"/>
    </row>
    <row r="20" spans="1:6" ht="14.25" customHeight="1" x14ac:dyDescent="0.35">
      <c r="A20" s="136"/>
      <c r="B20" s="137"/>
      <c r="C20" s="137"/>
      <c r="D20" s="137"/>
      <c r="E20" s="137"/>
      <c r="F20" s="138"/>
    </row>
    <row r="21" spans="1:6" ht="17.25" customHeight="1" x14ac:dyDescent="0.35">
      <c r="A21" s="136"/>
      <c r="B21" s="137"/>
      <c r="C21" s="137"/>
      <c r="D21" s="137"/>
      <c r="E21" s="137"/>
      <c r="F21" s="138"/>
    </row>
    <row r="22" spans="1:6" ht="17.25" customHeight="1" x14ac:dyDescent="0.35">
      <c r="A22" s="116"/>
      <c r="B22" s="117"/>
      <c r="C22" s="117"/>
      <c r="D22" s="117"/>
      <c r="E22" s="117"/>
      <c r="F22" s="118"/>
    </row>
    <row r="23" spans="1:6" ht="17.25" customHeight="1" x14ac:dyDescent="0.35">
      <c r="A23" s="119"/>
      <c r="B23" s="120"/>
      <c r="C23" s="120"/>
      <c r="D23" s="120"/>
      <c r="E23" s="120"/>
      <c r="F23" s="121"/>
    </row>
    <row r="24" spans="1:6" ht="12.25" customHeight="1" x14ac:dyDescent="0.35"/>
    <row r="25" spans="1:6" ht="12.25" customHeight="1" x14ac:dyDescent="0.35"/>
    <row r="26" spans="1:6" ht="12.25" customHeight="1" x14ac:dyDescent="0.35"/>
    <row r="28" spans="1:6" ht="11.25" customHeight="1" x14ac:dyDescent="0.35"/>
    <row r="29" spans="1:6" ht="11.25" customHeight="1" x14ac:dyDescent="0.35"/>
    <row r="30" spans="1:6" ht="11.25" customHeight="1" x14ac:dyDescent="0.35"/>
    <row r="31" spans="1:6" ht="12.25" customHeight="1" x14ac:dyDescent="0.35"/>
  </sheetData>
  <sheetProtection algorithmName="SHA-512" hashValue="LX1XsZjH69UF2kNV+fpC2+zMjmMRrR2pW5QfbBd7nKbGfBZhHj8fv1wryDdS+j1R97zsbGrGGs5/BD6co34i5w==" saltValue="k3va6KOGE6s4KwQxFbA3GQ==" spinCount="100000" sheet="1" selectLockedCells="1"/>
  <mergeCells count="6">
    <mergeCell ref="A22:F23"/>
    <mergeCell ref="A1:F2"/>
    <mergeCell ref="A3:F3"/>
    <mergeCell ref="A4:F4"/>
    <mergeCell ref="E5:F5"/>
    <mergeCell ref="A16:F21"/>
  </mergeCells>
  <conditionalFormatting sqref="B12:D12">
    <cfRule type="cellIs" dxfId="16" priority="4" operator="equal">
      <formula>"domanda non ammissibile"</formula>
    </cfRule>
  </conditionalFormatting>
  <conditionalFormatting sqref="B14:D14">
    <cfRule type="cellIs" dxfId="15" priority="3" operator="equal">
      <formula>"domanda non ammissibile"</formula>
    </cfRule>
  </conditionalFormatting>
  <conditionalFormatting sqref="E14">
    <cfRule type="cellIs" dxfId="14" priority="2" operator="equal">
      <formula>"domanda non ammissibile"</formula>
    </cfRule>
  </conditionalFormatting>
  <conditionalFormatting sqref="B11:D11">
    <cfRule type="cellIs" dxfId="13" priority="1" operator="lessThanOrEqual">
      <formula>0</formula>
    </cfRule>
  </conditionalFormatting>
  <pageMargins left="0.7" right="0.7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F165-2A8C-4F5F-A25A-CBA3C2BA487E}">
  <sheetPr>
    <tabColor theme="3" tint="0.59999389629810485"/>
    <pageSetUpPr fitToPage="1"/>
  </sheetPr>
  <dimension ref="A1:F49"/>
  <sheetViews>
    <sheetView topLeftCell="A6" zoomScaleNormal="100" workbookViewId="0">
      <selection activeCell="B6" sqref="B6"/>
    </sheetView>
  </sheetViews>
  <sheetFormatPr defaultColWidth="9.1796875" defaultRowHeight="10.5" x14ac:dyDescent="0.35"/>
  <cols>
    <col min="1" max="1" width="29" style="17" customWidth="1"/>
    <col min="2" max="4" width="15.26953125" style="17" customWidth="1"/>
    <col min="5" max="5" width="30.1796875" style="17" customWidth="1"/>
    <col min="6" max="6" width="9" style="17" customWidth="1"/>
    <col min="7" max="16384" width="9.1796875" style="17"/>
  </cols>
  <sheetData>
    <row r="1" spans="1:6" ht="20.149999999999999" customHeight="1" x14ac:dyDescent="0.35">
      <c r="A1" s="139" t="s">
        <v>56</v>
      </c>
      <c r="B1" s="140"/>
      <c r="C1" s="140"/>
      <c r="D1" s="140"/>
      <c r="E1" s="140"/>
      <c r="F1" s="141"/>
    </row>
    <row r="2" spans="1:6" x14ac:dyDescent="0.35">
      <c r="A2" s="142"/>
      <c r="B2" s="143"/>
      <c r="C2" s="143"/>
      <c r="D2" s="143"/>
      <c r="E2" s="143"/>
      <c r="F2" s="144"/>
    </row>
    <row r="3" spans="1:6" ht="50.15" customHeight="1" x14ac:dyDescent="0.35">
      <c r="A3" s="145" t="s">
        <v>0</v>
      </c>
      <c r="B3" s="146"/>
      <c r="C3" s="146"/>
      <c r="D3" s="146"/>
      <c r="E3" s="146"/>
      <c r="F3" s="147"/>
    </row>
    <row r="4" spans="1:6" ht="46.5" customHeight="1" x14ac:dyDescent="0.35">
      <c r="A4" s="148" t="s">
        <v>17</v>
      </c>
      <c r="B4" s="149"/>
      <c r="C4" s="149"/>
      <c r="D4" s="149"/>
      <c r="E4" s="149"/>
      <c r="F4" s="150"/>
    </row>
    <row r="5" spans="1:6" ht="24" customHeight="1" x14ac:dyDescent="0.35">
      <c r="A5" s="69"/>
      <c r="B5" s="70" t="s">
        <v>2</v>
      </c>
      <c r="C5" s="70" t="s">
        <v>3</v>
      </c>
      <c r="D5" s="70" t="s">
        <v>4</v>
      </c>
      <c r="E5" s="134" t="s">
        <v>5</v>
      </c>
      <c r="F5" s="151"/>
    </row>
    <row r="6" spans="1:6" ht="20.25" customHeight="1" x14ac:dyDescent="0.35">
      <c r="A6" s="71" t="s">
        <v>6</v>
      </c>
      <c r="B6" s="36" t="s">
        <v>7</v>
      </c>
      <c r="C6" s="36" t="s">
        <v>7</v>
      </c>
      <c r="D6" s="36" t="s">
        <v>7</v>
      </c>
      <c r="E6" s="61"/>
      <c r="F6" s="62"/>
    </row>
    <row r="7" spans="1:6" ht="18.75" customHeight="1" x14ac:dyDescent="0.35">
      <c r="A7" s="72"/>
      <c r="B7" s="73" t="s">
        <v>8</v>
      </c>
      <c r="C7" s="73" t="s">
        <v>8</v>
      </c>
      <c r="D7" s="73" t="s">
        <v>8</v>
      </c>
      <c r="E7" s="38"/>
      <c r="F7" s="39"/>
    </row>
    <row r="8" spans="1:6" ht="25" customHeight="1" x14ac:dyDescent="0.35">
      <c r="A8" s="74" t="s">
        <v>9</v>
      </c>
      <c r="B8" s="75">
        <f>+'Tool a.2.1'!B8</f>
        <v>0</v>
      </c>
      <c r="C8" s="75">
        <f>+'Tool a.2.1'!C8</f>
        <v>0</v>
      </c>
      <c r="D8" s="75">
        <f>+'Tool a.2.1'!D8</f>
        <v>0</v>
      </c>
      <c r="E8" s="38"/>
      <c r="F8" s="39"/>
    </row>
    <row r="9" spans="1:6" ht="25" customHeight="1" x14ac:dyDescent="0.35">
      <c r="A9" s="74" t="s">
        <v>18</v>
      </c>
      <c r="B9" s="11">
        <v>0</v>
      </c>
      <c r="C9" s="11">
        <v>0</v>
      </c>
      <c r="D9" s="11">
        <v>0</v>
      </c>
      <c r="E9" s="38"/>
      <c r="F9" s="39"/>
    </row>
    <row r="10" spans="1:6" ht="25" customHeight="1" x14ac:dyDescent="0.35">
      <c r="A10" s="76" t="s">
        <v>19</v>
      </c>
      <c r="B10" s="33">
        <f>IFERROR((B8/B9),0)</f>
        <v>0</v>
      </c>
      <c r="C10" s="33">
        <f>IFERROR((C8/C9),0)</f>
        <v>0</v>
      </c>
      <c r="D10" s="33">
        <f>IFERROR((D8/D9),0)</f>
        <v>0</v>
      </c>
      <c r="E10" s="38"/>
      <c r="F10" s="39"/>
    </row>
    <row r="11" spans="1:6" ht="25" customHeight="1" thickBot="1" x14ac:dyDescent="0.4">
      <c r="A11" s="77" t="s">
        <v>13</v>
      </c>
      <c r="B11" s="34" t="str">
        <f>IF(B10&gt;=0.3,9,IF(B10&lt;=0,"domanda non ammissibile",B10*30))</f>
        <v>domanda non ammissibile</v>
      </c>
      <c r="C11" s="34" t="str">
        <f>IF(C10&gt;=0.3,9,IF(C10&lt;=0,"domanda non ammissibile",C10*30))</f>
        <v>domanda non ammissibile</v>
      </c>
      <c r="D11" s="34" t="str">
        <f>IF(D10&gt;=0.3,9,IF(D10&lt;=0,"domanda non ammissibile",D10*30))</f>
        <v>domanda non ammissibile</v>
      </c>
      <c r="E11" s="38"/>
      <c r="F11" s="39"/>
    </row>
    <row r="12" spans="1:6" ht="25" customHeight="1" x14ac:dyDescent="0.35">
      <c r="A12" s="77" t="s">
        <v>14</v>
      </c>
      <c r="B12" s="33">
        <v>0.5</v>
      </c>
      <c r="C12" s="33">
        <v>0.25</v>
      </c>
      <c r="D12" s="33">
        <v>0.25</v>
      </c>
      <c r="E12" s="78" t="s">
        <v>20</v>
      </c>
      <c r="F12" s="39"/>
    </row>
    <row r="13" spans="1:6" ht="25" customHeight="1" thickBot="1" x14ac:dyDescent="0.4">
      <c r="A13" s="77" t="s">
        <v>16</v>
      </c>
      <c r="B13" s="32" t="str">
        <f>IF(B10&gt;0,B11*B12,"domanda non ammissibile")</f>
        <v>domanda non ammissibile</v>
      </c>
      <c r="C13" s="32" t="str">
        <f>IF(C10&gt;0,C11*C12,"domanda non ammissibile")</f>
        <v>domanda non ammissibile</v>
      </c>
      <c r="D13" s="32" t="str">
        <f>IF(D10&gt;0,D11*D12,"domanda non ammissibile")</f>
        <v>domanda non ammissibile</v>
      </c>
      <c r="E13" s="19" t="str">
        <f>IFERROR(B13+C13+D13,"domanda non ammissibile")</f>
        <v>domanda non ammissibile</v>
      </c>
      <c r="F13" s="39"/>
    </row>
    <row r="14" spans="1:6" ht="7.5" customHeight="1" x14ac:dyDescent="0.35">
      <c r="A14" s="68"/>
      <c r="B14" s="79"/>
      <c r="C14" s="79"/>
      <c r="D14" s="79"/>
      <c r="E14" s="43"/>
      <c r="F14" s="39"/>
    </row>
    <row r="15" spans="1:6" ht="22.75" customHeight="1" x14ac:dyDescent="0.35">
      <c r="A15" s="152" t="s">
        <v>70</v>
      </c>
      <c r="B15" s="137"/>
      <c r="C15" s="137"/>
      <c r="D15" s="137"/>
      <c r="E15" s="137"/>
      <c r="F15" s="153"/>
    </row>
    <row r="16" spans="1:6" ht="11.25" customHeight="1" x14ac:dyDescent="0.35">
      <c r="A16" s="152"/>
      <c r="B16" s="137"/>
      <c r="C16" s="137"/>
      <c r="D16" s="137"/>
      <c r="E16" s="137"/>
      <c r="F16" s="153"/>
    </row>
    <row r="17" spans="1:6" ht="11.25" customHeight="1" x14ac:dyDescent="0.35">
      <c r="A17" s="152"/>
      <c r="B17" s="137"/>
      <c r="C17" s="137"/>
      <c r="D17" s="137"/>
      <c r="E17" s="137"/>
      <c r="F17" s="153"/>
    </row>
    <row r="18" spans="1:6" ht="11.25" customHeight="1" x14ac:dyDescent="0.35">
      <c r="A18" s="152"/>
      <c r="B18" s="137"/>
      <c r="C18" s="137"/>
      <c r="D18" s="137"/>
      <c r="E18" s="137"/>
      <c r="F18" s="153"/>
    </row>
    <row r="19" spans="1:6" ht="11.25" customHeight="1" x14ac:dyDescent="0.35">
      <c r="A19" s="152"/>
      <c r="B19" s="137"/>
      <c r="C19" s="137"/>
      <c r="D19" s="137"/>
      <c r="E19" s="137"/>
      <c r="F19" s="153"/>
    </row>
    <row r="20" spans="1:6" ht="27.75" customHeight="1" thickBot="1" x14ac:dyDescent="0.4">
      <c r="A20" s="201"/>
      <c r="B20" s="202"/>
      <c r="C20" s="202"/>
      <c r="D20" s="202"/>
      <c r="E20" s="202"/>
      <c r="F20" s="203"/>
    </row>
    <row r="21" spans="1:6" ht="11.25" customHeight="1" x14ac:dyDescent="0.35"/>
    <row r="22" spans="1:6" ht="11.25" customHeight="1" x14ac:dyDescent="0.35"/>
    <row r="23" spans="1:6" ht="11.25" customHeight="1" x14ac:dyDescent="0.35"/>
    <row r="26" spans="1:6" ht="12.25" customHeight="1" x14ac:dyDescent="0.35"/>
    <row r="27" spans="1:6" ht="12.25" customHeight="1" x14ac:dyDescent="0.35"/>
    <row r="28" spans="1:6" ht="12.25" customHeight="1" x14ac:dyDescent="0.35"/>
    <row r="30" spans="1:6" ht="11.25" customHeight="1" x14ac:dyDescent="0.35"/>
    <row r="31" spans="1:6" ht="11.25" customHeight="1" x14ac:dyDescent="0.35"/>
    <row r="32" spans="1:6" ht="11.25" customHeight="1" x14ac:dyDescent="0.35"/>
    <row r="33" ht="11.25" customHeight="1" x14ac:dyDescent="0.35"/>
    <row r="36" ht="12.25" customHeight="1" x14ac:dyDescent="0.35"/>
    <row r="44" ht="11.25" customHeight="1" x14ac:dyDescent="0.35"/>
    <row r="45" ht="11.25" customHeight="1" x14ac:dyDescent="0.35"/>
    <row r="46" ht="12.25" customHeight="1" x14ac:dyDescent="0.35"/>
    <row r="47" ht="12.25" customHeight="1" x14ac:dyDescent="0.35"/>
    <row r="48" ht="12.25" customHeight="1" x14ac:dyDescent="0.35"/>
    <row r="49" ht="12.25" customHeight="1" x14ac:dyDescent="0.35"/>
  </sheetData>
  <sheetProtection algorithmName="SHA-512" hashValue="FMAw+TwusevmNVaAojp2oOHVT3yQOmTASmNS/KRk6y5BiMTCFPmrjvprSsJApzSUTDAAv19yrIbNbzWYfR38fw==" saltValue="JMIbqYH4QuHN3enjbXCTcQ==" spinCount="100000" sheet="1" selectLockedCells="1"/>
  <mergeCells count="5">
    <mergeCell ref="A1:F2"/>
    <mergeCell ref="A3:F3"/>
    <mergeCell ref="A4:F4"/>
    <mergeCell ref="E5:F5"/>
    <mergeCell ref="A15:F20"/>
  </mergeCells>
  <conditionalFormatting sqref="B13:D13">
    <cfRule type="cellIs" dxfId="12" priority="4" operator="equal">
      <formula>"domanda non ammissibile"</formula>
    </cfRule>
  </conditionalFormatting>
  <conditionalFormatting sqref="B11:D11">
    <cfRule type="cellIs" dxfId="11" priority="3" operator="equal">
      <formula>"domanda non ammissibile"</formula>
    </cfRule>
  </conditionalFormatting>
  <conditionalFormatting sqref="B10:D10">
    <cfRule type="cellIs" dxfId="10" priority="2" operator="lessThanOrEqual">
      <formula>0</formula>
    </cfRule>
  </conditionalFormatting>
  <conditionalFormatting sqref="E13">
    <cfRule type="cellIs" dxfId="9" priority="1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F315-30DF-4505-834E-CBF8B3B42FB8}">
  <sheetPr>
    <tabColor theme="3" tint="0.59999389629810485"/>
    <pageSetUpPr fitToPage="1"/>
  </sheetPr>
  <dimension ref="A1:F38"/>
  <sheetViews>
    <sheetView topLeftCell="A6" zoomScaleNormal="100" workbookViewId="0">
      <selection activeCell="B6" sqref="B6"/>
    </sheetView>
  </sheetViews>
  <sheetFormatPr defaultColWidth="9.1796875" defaultRowHeight="10.5" x14ac:dyDescent="0.35"/>
  <cols>
    <col min="1" max="1" width="29" style="17" customWidth="1"/>
    <col min="2" max="4" width="15.26953125" style="17" customWidth="1"/>
    <col min="5" max="5" width="29" style="17" customWidth="1"/>
    <col min="6" max="6" width="9" style="17" customWidth="1"/>
    <col min="7" max="16384" width="9.1796875" style="17"/>
  </cols>
  <sheetData>
    <row r="1" spans="1:6" ht="20.149999999999999" customHeight="1" x14ac:dyDescent="0.35">
      <c r="A1" s="139" t="s">
        <v>56</v>
      </c>
      <c r="B1" s="140"/>
      <c r="C1" s="140"/>
      <c r="D1" s="140"/>
      <c r="E1" s="140"/>
      <c r="F1" s="141"/>
    </row>
    <row r="2" spans="1:6" x14ac:dyDescent="0.35">
      <c r="A2" s="142"/>
      <c r="B2" s="143"/>
      <c r="C2" s="143"/>
      <c r="D2" s="143"/>
      <c r="E2" s="143"/>
      <c r="F2" s="144"/>
    </row>
    <row r="3" spans="1:6" ht="50.15" customHeight="1" x14ac:dyDescent="0.35">
      <c r="A3" s="154" t="s">
        <v>0</v>
      </c>
      <c r="B3" s="155"/>
      <c r="C3" s="155"/>
      <c r="D3" s="155"/>
      <c r="E3" s="155"/>
      <c r="F3" s="156"/>
    </row>
    <row r="4" spans="1:6" ht="50.25" customHeight="1" x14ac:dyDescent="0.35">
      <c r="A4" s="157" t="s">
        <v>21</v>
      </c>
      <c r="B4" s="158"/>
      <c r="C4" s="158"/>
      <c r="D4" s="158"/>
      <c r="E4" s="158"/>
      <c r="F4" s="159"/>
    </row>
    <row r="5" spans="1:6" ht="24.75" customHeight="1" x14ac:dyDescent="0.35">
      <c r="A5" s="25"/>
      <c r="B5" s="31" t="s">
        <v>2</v>
      </c>
      <c r="C5" s="31" t="s">
        <v>3</v>
      </c>
      <c r="D5" s="31" t="s">
        <v>4</v>
      </c>
      <c r="E5" s="160" t="s">
        <v>5</v>
      </c>
      <c r="F5" s="161"/>
    </row>
    <row r="6" spans="1:6" ht="20.25" customHeight="1" x14ac:dyDescent="0.35">
      <c r="A6" s="26" t="s">
        <v>6</v>
      </c>
      <c r="B6" s="36" t="s">
        <v>7</v>
      </c>
      <c r="C6" s="36" t="s">
        <v>7</v>
      </c>
      <c r="D6" s="36" t="s">
        <v>7</v>
      </c>
      <c r="E6" s="80"/>
      <c r="F6" s="81"/>
    </row>
    <row r="7" spans="1:6" ht="12.75" customHeight="1" x14ac:dyDescent="0.35">
      <c r="A7" s="27"/>
      <c r="B7" s="14" t="s">
        <v>8</v>
      </c>
      <c r="C7" s="14" t="s">
        <v>8</v>
      </c>
      <c r="D7" s="14" t="s">
        <v>8</v>
      </c>
      <c r="E7" s="82"/>
      <c r="F7" s="24"/>
    </row>
    <row r="8" spans="1:6" ht="25" customHeight="1" x14ac:dyDescent="0.35">
      <c r="A8" s="28" t="s">
        <v>22</v>
      </c>
      <c r="B8" s="11">
        <v>0</v>
      </c>
      <c r="C8" s="11">
        <v>0</v>
      </c>
      <c r="D8" s="11">
        <v>0</v>
      </c>
      <c r="E8" s="82"/>
      <c r="F8" s="24"/>
    </row>
    <row r="9" spans="1:6" ht="25" customHeight="1" x14ac:dyDescent="0.35">
      <c r="A9" s="28" t="s">
        <v>23</v>
      </c>
      <c r="B9" s="11">
        <v>0</v>
      </c>
      <c r="C9" s="11">
        <v>0</v>
      </c>
      <c r="D9" s="11">
        <v>0</v>
      </c>
      <c r="E9" s="82"/>
      <c r="F9" s="24"/>
    </row>
    <row r="10" spans="1:6" ht="25" customHeight="1" x14ac:dyDescent="0.35">
      <c r="A10" s="29" t="s">
        <v>24</v>
      </c>
      <c r="B10" s="83">
        <f>IFERROR((B8/B9),0)</f>
        <v>0</v>
      </c>
      <c r="C10" s="83">
        <f>IFERROR((C8/C9),0)</f>
        <v>0</v>
      </c>
      <c r="D10" s="83">
        <f>IFERROR((D8/D9),0)</f>
        <v>0</v>
      </c>
      <c r="E10" s="82"/>
      <c r="F10" s="24"/>
    </row>
    <row r="11" spans="1:6" ht="25" customHeight="1" thickBot="1" x14ac:dyDescent="0.4">
      <c r="A11" s="30" t="s">
        <v>13</v>
      </c>
      <c r="B11" s="84">
        <f>IF(B10&gt;=0.08,6,IF(B10&lt;=0,0,B10*75))</f>
        <v>0</v>
      </c>
      <c r="C11" s="84">
        <f>IF(C10&gt;=0.08,6,IF(C10&lt;=0,0,C10*75))</f>
        <v>0</v>
      </c>
      <c r="D11" s="84">
        <f>IF(D10&gt;=0.08,6,IF(D10&lt;=0,0,D10*75))</f>
        <v>0</v>
      </c>
      <c r="E11" s="82"/>
      <c r="F11" s="24"/>
    </row>
    <row r="12" spans="1:6" ht="25" customHeight="1" x14ac:dyDescent="0.35">
      <c r="A12" s="30" t="s">
        <v>14</v>
      </c>
      <c r="B12" s="83">
        <v>0.5</v>
      </c>
      <c r="C12" s="83">
        <v>0.25</v>
      </c>
      <c r="D12" s="83">
        <v>0.25</v>
      </c>
      <c r="E12" s="22" t="s">
        <v>25</v>
      </c>
      <c r="F12" s="24"/>
    </row>
    <row r="13" spans="1:6" ht="25" customHeight="1" thickBot="1" x14ac:dyDescent="0.4">
      <c r="A13" s="30" t="s">
        <v>16</v>
      </c>
      <c r="B13" s="85">
        <f>+B11*B12</f>
        <v>0</v>
      </c>
      <c r="C13" s="85">
        <f>+C11*C12</f>
        <v>0</v>
      </c>
      <c r="D13" s="85">
        <f>+D11*D12</f>
        <v>0</v>
      </c>
      <c r="E13" s="19">
        <f>IFERROR(B13+C13+D13,"domanda non ammissibile")</f>
        <v>0</v>
      </c>
      <c r="F13" s="24"/>
    </row>
    <row r="14" spans="1:6" ht="11.5" customHeight="1" x14ac:dyDescent="0.35">
      <c r="A14" s="16"/>
      <c r="B14" s="15"/>
      <c r="C14" s="15"/>
      <c r="D14" s="15"/>
      <c r="E14" s="86"/>
      <c r="F14" s="24"/>
    </row>
    <row r="15" spans="1:6" ht="18.5" hidden="1" x14ac:dyDescent="0.35">
      <c r="A15" s="198"/>
      <c r="B15" s="199"/>
      <c r="C15" s="199"/>
      <c r="D15" s="199"/>
      <c r="E15" s="199"/>
      <c r="F15" s="200"/>
    </row>
    <row r="16" spans="1:6" ht="17" customHeight="1" x14ac:dyDescent="0.35">
      <c r="A16" s="137" t="s">
        <v>70</v>
      </c>
      <c r="B16" s="137"/>
      <c r="C16" s="137"/>
      <c r="D16" s="137"/>
      <c r="E16" s="137"/>
      <c r="F16" s="153"/>
    </row>
    <row r="17" spans="1:6" ht="11.25" customHeight="1" x14ac:dyDescent="0.35">
      <c r="A17" s="137"/>
      <c r="B17" s="137"/>
      <c r="C17" s="137"/>
      <c r="D17" s="137"/>
      <c r="E17" s="137"/>
      <c r="F17" s="153"/>
    </row>
    <row r="18" spans="1:6" ht="11.25" customHeight="1" x14ac:dyDescent="0.35">
      <c r="A18" s="137"/>
      <c r="B18" s="137"/>
      <c r="C18" s="137"/>
      <c r="D18" s="137"/>
      <c r="E18" s="137"/>
      <c r="F18" s="153"/>
    </row>
    <row r="19" spans="1:6" ht="11.25" customHeight="1" x14ac:dyDescent="0.35">
      <c r="A19" s="137"/>
      <c r="B19" s="137"/>
      <c r="C19" s="137"/>
      <c r="D19" s="137"/>
      <c r="E19" s="137"/>
      <c r="F19" s="153"/>
    </row>
    <row r="20" spans="1:6" ht="10.5" customHeight="1" x14ac:dyDescent="0.35">
      <c r="A20" s="137"/>
      <c r="B20" s="137"/>
      <c r="C20" s="137"/>
      <c r="D20" s="137"/>
      <c r="E20" s="137"/>
      <c r="F20" s="153"/>
    </row>
    <row r="21" spans="1:6" ht="13.5" customHeight="1" x14ac:dyDescent="0.35">
      <c r="A21" s="137"/>
      <c r="B21" s="137"/>
      <c r="C21" s="137"/>
      <c r="D21" s="137"/>
      <c r="E21" s="137"/>
      <c r="F21" s="153"/>
    </row>
    <row r="22" spans="1:6" ht="22.5" customHeight="1" thickBot="1" x14ac:dyDescent="0.4">
      <c r="A22" s="195"/>
      <c r="B22" s="196"/>
      <c r="C22" s="196"/>
      <c r="D22" s="196"/>
      <c r="E22" s="196"/>
      <c r="F22" s="197"/>
    </row>
    <row r="25" spans="1:6" ht="12.25" customHeight="1" x14ac:dyDescent="0.35"/>
    <row r="33" ht="11.25" customHeight="1" x14ac:dyDescent="0.35"/>
    <row r="34" ht="11.25" customHeight="1" x14ac:dyDescent="0.35"/>
    <row r="35" ht="12.25" customHeight="1" x14ac:dyDescent="0.35"/>
    <row r="36" ht="12.25" customHeight="1" x14ac:dyDescent="0.35"/>
    <row r="37" ht="12.25" customHeight="1" x14ac:dyDescent="0.35"/>
    <row r="38" ht="12.25" customHeight="1" x14ac:dyDescent="0.35"/>
  </sheetData>
  <sheetProtection algorithmName="SHA-512" hashValue="01WJCa6IQIN3/t3niFcCTsQBvcc08OMMp5WEUWKXgZhtN7jft+TW3VbVuT6buewUG7AGUIlCCvkudKShKZY44A==" saltValue="fGwM6bzR3F99By6YYGdSAQ==" spinCount="100000" sheet="1" selectLockedCells="1"/>
  <mergeCells count="5">
    <mergeCell ref="A1:F2"/>
    <mergeCell ref="A3:F3"/>
    <mergeCell ref="A4:F4"/>
    <mergeCell ref="E5:F5"/>
    <mergeCell ref="A16:F21"/>
  </mergeCells>
  <conditionalFormatting sqref="B10:D10">
    <cfRule type="cellIs" dxfId="8" priority="2" operator="lessThanOrEqual">
      <formula>0</formula>
    </cfRule>
  </conditionalFormatting>
  <conditionalFormatting sqref="E13">
    <cfRule type="cellIs" dxfId="7" priority="1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1D8A-5934-4918-B3FA-C8B601C1547E}">
  <sheetPr>
    <tabColor rgb="FF92D050"/>
  </sheetPr>
  <dimension ref="A1:G30"/>
  <sheetViews>
    <sheetView topLeftCell="A9" workbookViewId="0">
      <selection activeCell="C11" sqref="C11"/>
    </sheetView>
  </sheetViews>
  <sheetFormatPr defaultColWidth="9.1796875" defaultRowHeight="14.5" x14ac:dyDescent="0.35"/>
  <cols>
    <col min="1" max="1" width="8" style="47" customWidth="1"/>
    <col min="2" max="2" width="27.26953125" style="48" customWidth="1"/>
    <col min="3" max="3" width="22.7265625" style="48" customWidth="1"/>
    <col min="4" max="4" width="14.26953125" style="48" customWidth="1"/>
    <col min="5" max="5" width="11.54296875" style="48" customWidth="1"/>
    <col min="6" max="6" width="8.81640625" style="48" customWidth="1"/>
    <col min="7" max="7" width="25.7265625" style="48" customWidth="1"/>
    <col min="8" max="16384" width="9.1796875" style="48"/>
  </cols>
  <sheetData>
    <row r="1" spans="1:7" ht="20.149999999999999" customHeight="1" x14ac:dyDescent="0.35">
      <c r="A1" s="162" t="s">
        <v>63</v>
      </c>
      <c r="B1" s="163"/>
      <c r="C1" s="163"/>
      <c r="D1" s="163"/>
      <c r="E1" s="163"/>
      <c r="F1" s="163"/>
      <c r="G1" s="164"/>
    </row>
    <row r="2" spans="1:7" x14ac:dyDescent="0.35">
      <c r="A2" s="165"/>
      <c r="B2" s="166"/>
      <c r="C2" s="166"/>
      <c r="D2" s="166"/>
      <c r="E2" s="166"/>
      <c r="F2" s="166"/>
      <c r="G2" s="167"/>
    </row>
    <row r="3" spans="1:7" ht="48.75" customHeight="1" x14ac:dyDescent="0.35">
      <c r="A3" s="154" t="s">
        <v>64</v>
      </c>
      <c r="B3" s="155"/>
      <c r="C3" s="155"/>
      <c r="D3" s="155"/>
      <c r="E3" s="155"/>
      <c r="F3" s="155"/>
      <c r="G3" s="156"/>
    </row>
    <row r="4" spans="1:7" ht="27" customHeight="1" x14ac:dyDescent="0.35">
      <c r="A4" s="168" t="s">
        <v>65</v>
      </c>
      <c r="B4" s="169"/>
      <c r="C4" s="169"/>
      <c r="D4" s="169"/>
      <c r="E4" s="169"/>
      <c r="F4" s="169"/>
      <c r="G4" s="170"/>
    </row>
    <row r="5" spans="1:7" ht="27" customHeight="1" x14ac:dyDescent="0.35">
      <c r="A5" s="171"/>
      <c r="B5" s="172"/>
      <c r="C5" s="172"/>
      <c r="D5" s="172"/>
      <c r="E5" s="172"/>
      <c r="F5" s="172"/>
      <c r="G5" s="173"/>
    </row>
    <row r="6" spans="1:7" ht="19.5" x14ac:dyDescent="0.35">
      <c r="A6" s="16"/>
      <c r="B6" s="15"/>
      <c r="C6" s="14" t="s">
        <v>8</v>
      </c>
      <c r="D6" s="46"/>
      <c r="E6" s="46"/>
      <c r="F6" s="46"/>
      <c r="G6" s="44"/>
    </row>
    <row r="7" spans="1:7" ht="25" customHeight="1" x14ac:dyDescent="0.35">
      <c r="A7" s="13" t="s">
        <v>26</v>
      </c>
      <c r="B7" s="12" t="s">
        <v>27</v>
      </c>
      <c r="C7" s="11">
        <v>0</v>
      </c>
      <c r="D7" s="46"/>
      <c r="E7" s="46"/>
      <c r="F7" s="46"/>
      <c r="G7" s="44"/>
    </row>
    <row r="8" spans="1:7" ht="25" customHeight="1" x14ac:dyDescent="0.35">
      <c r="A8" s="13" t="s">
        <v>28</v>
      </c>
      <c r="B8" s="12" t="s">
        <v>29</v>
      </c>
      <c r="C8" s="11">
        <v>0</v>
      </c>
      <c r="D8" s="46"/>
      <c r="E8" s="46"/>
      <c r="F8" s="46"/>
      <c r="G8" s="44"/>
    </row>
    <row r="9" spans="1:7" ht="25" customHeight="1" x14ac:dyDescent="0.35">
      <c r="A9" s="13" t="s">
        <v>30</v>
      </c>
      <c r="B9" s="12" t="s">
        <v>59</v>
      </c>
      <c r="C9" s="11">
        <v>0</v>
      </c>
      <c r="D9" s="46"/>
      <c r="E9" s="46"/>
      <c r="F9" s="46"/>
      <c r="G9" s="44"/>
    </row>
    <row r="10" spans="1:7" ht="25" customHeight="1" x14ac:dyDescent="0.35">
      <c r="A10" s="13" t="s">
        <v>32</v>
      </c>
      <c r="B10" s="12" t="s">
        <v>31</v>
      </c>
      <c r="C10" s="11">
        <v>0</v>
      </c>
      <c r="D10" s="46"/>
      <c r="E10" s="46"/>
      <c r="F10" s="46"/>
      <c r="G10" s="44"/>
    </row>
    <row r="11" spans="1:7" ht="25" customHeight="1" x14ac:dyDescent="0.35">
      <c r="A11" s="13" t="s">
        <v>34</v>
      </c>
      <c r="B11" s="12" t="s">
        <v>33</v>
      </c>
      <c r="C11" s="11">
        <v>0</v>
      </c>
      <c r="D11" s="56"/>
      <c r="E11" s="46"/>
      <c r="F11" s="46"/>
      <c r="G11" s="44"/>
    </row>
    <row r="12" spans="1:7" ht="25" customHeight="1" thickBot="1" x14ac:dyDescent="0.4">
      <c r="A12" s="10" t="s">
        <v>36</v>
      </c>
      <c r="B12" s="9" t="s">
        <v>35</v>
      </c>
      <c r="C12" s="8">
        <v>0</v>
      </c>
      <c r="D12" s="46"/>
      <c r="E12" s="46"/>
      <c r="F12" s="46"/>
      <c r="G12" s="44"/>
    </row>
    <row r="13" spans="1:7" ht="30.25" customHeight="1" thickBot="1" x14ac:dyDescent="0.4">
      <c r="A13" s="7" t="s">
        <v>37</v>
      </c>
      <c r="B13" s="6" t="s">
        <v>60</v>
      </c>
      <c r="C13" s="5">
        <f>SUM(C7:C12)</f>
        <v>0</v>
      </c>
      <c r="D13" s="46"/>
      <c r="E13" s="46"/>
      <c r="F13" s="46"/>
      <c r="G13" s="44"/>
    </row>
    <row r="14" spans="1:7" ht="9" customHeight="1" x14ac:dyDescent="0.35">
      <c r="A14" s="45"/>
      <c r="B14" s="46"/>
      <c r="C14" s="46"/>
      <c r="D14" s="46"/>
      <c r="E14" s="46"/>
      <c r="F14" s="46"/>
      <c r="G14" s="44"/>
    </row>
    <row r="15" spans="1:7" ht="25" customHeight="1" x14ac:dyDescent="0.35">
      <c r="A15" s="13" t="s">
        <v>39</v>
      </c>
      <c r="B15" s="12" t="s">
        <v>38</v>
      </c>
      <c r="C15" s="11">
        <v>0</v>
      </c>
      <c r="D15" s="46"/>
      <c r="E15" s="46"/>
      <c r="F15" s="46"/>
      <c r="G15" s="44"/>
    </row>
    <row r="16" spans="1:7" ht="25" customHeight="1" thickBot="1" x14ac:dyDescent="0.4">
      <c r="A16" s="10" t="s">
        <v>41</v>
      </c>
      <c r="B16" s="9" t="s">
        <v>40</v>
      </c>
      <c r="C16" s="8">
        <v>0</v>
      </c>
      <c r="D16" s="46"/>
      <c r="E16" s="46"/>
      <c r="F16" s="46"/>
      <c r="G16" s="44"/>
    </row>
    <row r="17" spans="1:7" ht="30.25" customHeight="1" thickBot="1" x14ac:dyDescent="0.4">
      <c r="A17" s="7" t="s">
        <v>41</v>
      </c>
      <c r="B17" s="6" t="s">
        <v>61</v>
      </c>
      <c r="C17" s="5">
        <f>SUM(C15:C16)</f>
        <v>0</v>
      </c>
      <c r="D17" s="57"/>
      <c r="E17" s="46"/>
      <c r="F17" s="46"/>
      <c r="G17" s="44"/>
    </row>
    <row r="18" spans="1:7" ht="9" customHeight="1" thickBot="1" x14ac:dyDescent="0.4">
      <c r="A18" s="45"/>
      <c r="B18" s="46"/>
      <c r="C18" s="46"/>
      <c r="D18" s="46"/>
      <c r="E18" s="46"/>
      <c r="F18" s="46"/>
      <c r="G18" s="44"/>
    </row>
    <row r="19" spans="1:7" ht="30.25" customHeight="1" x14ac:dyDescent="0.35">
      <c r="A19" s="52"/>
      <c r="B19" s="4" t="s">
        <v>42</v>
      </c>
      <c r="C19" s="3">
        <f>IFERROR(C13/C17,0)</f>
        <v>0</v>
      </c>
      <c r="D19" s="46"/>
      <c r="E19" s="46"/>
      <c r="F19" s="46"/>
      <c r="G19" s="44"/>
    </row>
    <row r="20" spans="1:7" ht="30.25" customHeight="1" thickBot="1" x14ac:dyDescent="0.5">
      <c r="A20" s="52"/>
      <c r="B20" s="2" t="s">
        <v>62</v>
      </c>
      <c r="C20" s="1">
        <f>IF(C15&gt;0,IF(C19&lt;1,"Domanda non ammissibile",IF(C19&gt;1.1,8,4)),0)</f>
        <v>0</v>
      </c>
      <c r="D20" s="46"/>
      <c r="E20" s="46"/>
      <c r="F20" s="46"/>
      <c r="G20" s="58"/>
    </row>
    <row r="21" spans="1:7" ht="15" customHeight="1" x14ac:dyDescent="0.35">
      <c r="A21" s="52"/>
      <c r="B21" s="46"/>
      <c r="C21" s="46"/>
      <c r="D21" s="46"/>
      <c r="E21" s="46"/>
      <c r="F21" s="46"/>
      <c r="G21" s="44"/>
    </row>
    <row r="22" spans="1:7" ht="15" thickBot="1" x14ac:dyDescent="0.4">
      <c r="A22" s="53"/>
      <c r="B22" s="54"/>
      <c r="C22" s="54"/>
      <c r="D22" s="54"/>
      <c r="E22" s="54"/>
      <c r="F22" s="54"/>
      <c r="G22" s="55"/>
    </row>
    <row r="24" spans="1:7" x14ac:dyDescent="0.35">
      <c r="C24" s="49"/>
    </row>
    <row r="26" spans="1:7" x14ac:dyDescent="0.35">
      <c r="C26" s="50"/>
    </row>
    <row r="27" spans="1:7" x14ac:dyDescent="0.35">
      <c r="C27" s="50"/>
    </row>
    <row r="28" spans="1:7" x14ac:dyDescent="0.35">
      <c r="C28" s="50"/>
    </row>
    <row r="30" spans="1:7" x14ac:dyDescent="0.35">
      <c r="C30" s="51"/>
    </row>
  </sheetData>
  <sheetProtection algorithmName="SHA-512" hashValue="m2gQljETGuKhkfC+rGNRWLtbLv9WL0isYZehkN/oXcwiThfG7XmGHCL+z9xGvUe/SYt25hjPil87e45OJgNHmw==" saltValue="ypjWPiTiyZUUeGtdn5tvUg==" spinCount="100000" sheet="1" selectLockedCells="1"/>
  <mergeCells count="3">
    <mergeCell ref="A1:G2"/>
    <mergeCell ref="A3:G3"/>
    <mergeCell ref="A4:G5"/>
  </mergeCells>
  <conditionalFormatting sqref="C20">
    <cfRule type="cellIs" dxfId="6" priority="2" operator="equal">
      <formula>"domanda non ammissibile"</formula>
    </cfRule>
  </conditionalFormatting>
  <conditionalFormatting sqref="C19">
    <cfRule type="cellIs" dxfId="5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8F34-8456-4918-94CB-C6FDD3931C2A}">
  <sheetPr>
    <tabColor rgb="FF92D050"/>
    <pageSetUpPr fitToPage="1"/>
  </sheetPr>
  <dimension ref="A1:I34"/>
  <sheetViews>
    <sheetView tabSelected="1" zoomScaleNormal="100" workbookViewId="0">
      <selection activeCell="B6" sqref="B6"/>
    </sheetView>
  </sheetViews>
  <sheetFormatPr defaultColWidth="9.1796875" defaultRowHeight="10.5" x14ac:dyDescent="0.35"/>
  <cols>
    <col min="1" max="1" width="25.1796875" style="17" customWidth="1"/>
    <col min="2" max="2" width="21.81640625" style="17" customWidth="1"/>
    <col min="3" max="4" width="24.7265625" style="17" customWidth="1"/>
    <col min="5" max="5" width="14.81640625" style="17" customWidth="1"/>
    <col min="6" max="6" width="28.26953125" style="17" customWidth="1"/>
    <col min="7" max="16384" width="9.1796875" style="17"/>
  </cols>
  <sheetData>
    <row r="1" spans="1:9" ht="20.149999999999999" customHeight="1" x14ac:dyDescent="0.35">
      <c r="A1" s="162" t="s">
        <v>63</v>
      </c>
      <c r="B1" s="163"/>
      <c r="C1" s="163"/>
      <c r="D1" s="163"/>
      <c r="E1" s="163"/>
      <c r="F1" s="164"/>
    </row>
    <row r="2" spans="1:9" x14ac:dyDescent="0.35">
      <c r="A2" s="174"/>
      <c r="B2" s="175"/>
      <c r="C2" s="175"/>
      <c r="D2" s="175"/>
      <c r="E2" s="175"/>
      <c r="F2" s="176"/>
    </row>
    <row r="3" spans="1:9" ht="36.75" customHeight="1" x14ac:dyDescent="0.35">
      <c r="A3" s="177" t="s">
        <v>43</v>
      </c>
      <c r="B3" s="178"/>
      <c r="C3" s="178"/>
      <c r="D3" s="178"/>
      <c r="E3" s="178"/>
      <c r="F3" s="179"/>
    </row>
    <row r="4" spans="1:9" ht="49.5" customHeight="1" x14ac:dyDescent="0.35">
      <c r="A4" s="157" t="s">
        <v>44</v>
      </c>
      <c r="B4" s="158"/>
      <c r="C4" s="158"/>
      <c r="D4" s="158"/>
      <c r="E4" s="158"/>
      <c r="F4" s="159"/>
    </row>
    <row r="5" spans="1:9" ht="30.75" customHeight="1" x14ac:dyDescent="0.35">
      <c r="A5" s="25"/>
      <c r="B5" s="31" t="s">
        <v>2</v>
      </c>
      <c r="C5" s="31" t="s">
        <v>3</v>
      </c>
      <c r="D5" s="31" t="s">
        <v>4</v>
      </c>
      <c r="E5" s="160" t="s">
        <v>5</v>
      </c>
      <c r="F5" s="161"/>
    </row>
    <row r="6" spans="1:9" ht="24.75" customHeight="1" x14ac:dyDescent="0.35">
      <c r="A6" s="26" t="s">
        <v>6</v>
      </c>
      <c r="B6" s="36" t="s">
        <v>7</v>
      </c>
      <c r="C6" s="36" t="s">
        <v>7</v>
      </c>
      <c r="D6" s="36" t="s">
        <v>7</v>
      </c>
      <c r="E6" s="184" t="s">
        <v>45</v>
      </c>
      <c r="F6" s="185"/>
    </row>
    <row r="7" spans="1:9" ht="21.75" customHeight="1" x14ac:dyDescent="0.35">
      <c r="A7" s="27"/>
      <c r="B7" s="14" t="s">
        <v>8</v>
      </c>
      <c r="C7" s="14" t="s">
        <v>8</v>
      </c>
      <c r="D7" s="14" t="s">
        <v>8</v>
      </c>
      <c r="E7" s="184"/>
      <c r="F7" s="185"/>
    </row>
    <row r="8" spans="1:9" ht="25" customHeight="1" x14ac:dyDescent="0.35">
      <c r="A8" s="28" t="s">
        <v>46</v>
      </c>
      <c r="B8" s="11">
        <v>0</v>
      </c>
      <c r="C8" s="11">
        <v>0</v>
      </c>
      <c r="D8" s="11">
        <v>0</v>
      </c>
      <c r="E8" s="184"/>
      <c r="F8" s="185"/>
    </row>
    <row r="9" spans="1:9" ht="25" customHeight="1" x14ac:dyDescent="0.35">
      <c r="A9" s="28" t="s">
        <v>47</v>
      </c>
      <c r="B9" s="11">
        <v>0</v>
      </c>
      <c r="C9" s="11">
        <v>0</v>
      </c>
      <c r="D9" s="11">
        <v>0</v>
      </c>
      <c r="E9" s="184"/>
      <c r="F9" s="185"/>
    </row>
    <row r="10" spans="1:9" ht="25" customHeight="1" x14ac:dyDescent="0.35">
      <c r="A10" s="29" t="s">
        <v>24</v>
      </c>
      <c r="B10" s="23">
        <f>IF(OR(B8="",B9=""),"Valorizza campi",(ROUNDDOWN(IF(B9&lt;=0,8.5,IF(B8&lt;=0,0,IFERROR((B8/B9),0))),2)))</f>
        <v>8.5</v>
      </c>
      <c r="C10" s="23">
        <f>IF(OR(C8="",C9=""),"Valorizza campi",(ROUNDDOWN(IF(C9&lt;=0,8.5,IF(C8&lt;=0,0,IFERROR((C8/C9),0))),2)))</f>
        <v>8.5</v>
      </c>
      <c r="D10" s="23">
        <f>IF(OR(D8="",D9=""),"Valorizza campi",(ROUNDDOWN(IF(D9&lt;=0,8.5,IF(D8&lt;=0,0,IFERROR((D8/D9),0))),2)))</f>
        <v>8.5</v>
      </c>
      <c r="E10" s="43"/>
      <c r="F10" s="44"/>
      <c r="I10" s="18"/>
    </row>
    <row r="11" spans="1:9" ht="25" customHeight="1" thickBot="1" x14ac:dyDescent="0.4">
      <c r="A11" s="30" t="s">
        <v>13</v>
      </c>
      <c r="B11" s="21">
        <f>+B10</f>
        <v>8.5</v>
      </c>
      <c r="C11" s="21">
        <f>+C10</f>
        <v>8.5</v>
      </c>
      <c r="D11" s="21">
        <f>+D10</f>
        <v>8.5</v>
      </c>
      <c r="E11" s="38"/>
      <c r="F11" s="44"/>
    </row>
    <row r="12" spans="1:9" ht="25" customHeight="1" x14ac:dyDescent="0.35">
      <c r="A12" s="30" t="s">
        <v>14</v>
      </c>
      <c r="B12" s="35">
        <v>0.5</v>
      </c>
      <c r="C12" s="35">
        <v>0.25</v>
      </c>
      <c r="D12" s="35">
        <v>0.25</v>
      </c>
      <c r="E12" s="22" t="s">
        <v>48</v>
      </c>
      <c r="F12" s="22" t="s">
        <v>57</v>
      </c>
    </row>
    <row r="13" spans="1:9" ht="34.5" customHeight="1" thickBot="1" x14ac:dyDescent="0.4">
      <c r="A13" s="30" t="s">
        <v>16</v>
      </c>
      <c r="B13" s="21">
        <f>IF(B11="Valorizza campi","Valorizza campi",(B11*B12))</f>
        <v>4.25</v>
      </c>
      <c r="C13" s="21">
        <f>IF(C11="Valorizza campi","Valorizza campi",(C11*C12))</f>
        <v>2.125</v>
      </c>
      <c r="D13" s="21">
        <f>IF(D11="Valorizza campi","Valorizza campi",(D11*D12))</f>
        <v>2.125</v>
      </c>
      <c r="E13" s="20">
        <f>IF(OR(B13="Valorizza campi",C13="Valorizza campi",D13="Valorizza campi"),"Valorizza campi",ROUNDDOWN((IFERROR(B13+C13+D13,"domanda non ammissibile")),2))</f>
        <v>8.5</v>
      </c>
      <c r="F13" s="19" t="str">
        <f>IF(E13="Valorizza campi","Valorizza campi",IF(E13&gt;=6.5,"domanda non ammissibile",IF(E13&gt;4.5,4,IF(E13&lt;=4.5,8))))</f>
        <v>domanda non ammissibile</v>
      </c>
    </row>
    <row r="14" spans="1:9" ht="8.5" customHeight="1" x14ac:dyDescent="0.35">
      <c r="A14" s="180" t="s">
        <v>58</v>
      </c>
      <c r="B14" s="181"/>
      <c r="C14" s="181"/>
      <c r="D14" s="181"/>
      <c r="E14" s="181"/>
      <c r="F14" s="182"/>
    </row>
    <row r="15" spans="1:9" ht="0.5" customHeight="1" x14ac:dyDescent="0.35">
      <c r="A15" s="183"/>
      <c r="B15" s="181"/>
      <c r="C15" s="181"/>
      <c r="D15" s="181"/>
      <c r="E15" s="181"/>
      <c r="F15" s="182"/>
    </row>
    <row r="16" spans="1:9" ht="15" customHeight="1" x14ac:dyDescent="0.35">
      <c r="A16" s="183"/>
      <c r="B16" s="181"/>
      <c r="C16" s="181"/>
      <c r="D16" s="181"/>
      <c r="E16" s="181"/>
      <c r="F16" s="182"/>
    </row>
    <row r="17" spans="1:6" ht="18.75" customHeight="1" x14ac:dyDescent="0.35">
      <c r="A17" s="183"/>
      <c r="B17" s="181"/>
      <c r="C17" s="181"/>
      <c r="D17" s="181"/>
      <c r="E17" s="181"/>
      <c r="F17" s="182"/>
    </row>
    <row r="18" spans="1:6" ht="24.5" customHeight="1" x14ac:dyDescent="0.35">
      <c r="A18" s="183"/>
      <c r="B18" s="181"/>
      <c r="C18" s="181"/>
      <c r="D18" s="181"/>
      <c r="E18" s="181"/>
      <c r="F18" s="182"/>
    </row>
    <row r="19" spans="1:6" ht="1" customHeight="1" thickBot="1" x14ac:dyDescent="0.4">
      <c r="A19" s="40"/>
      <c r="B19" s="41"/>
      <c r="C19" s="41"/>
      <c r="D19" s="41"/>
      <c r="E19" s="41"/>
      <c r="F19" s="42"/>
    </row>
    <row r="20" spans="1:6" ht="11.25" customHeight="1" x14ac:dyDescent="0.35">
      <c r="D20" s="18"/>
    </row>
    <row r="21" spans="1:6" ht="12" customHeight="1" x14ac:dyDescent="0.35"/>
    <row r="22" spans="1:6" x14ac:dyDescent="0.35">
      <c r="A22" s="37"/>
      <c r="B22" s="37"/>
      <c r="C22" s="37"/>
    </row>
    <row r="23" spans="1:6" x14ac:dyDescent="0.35">
      <c r="A23" s="37">
        <v>6</v>
      </c>
      <c r="B23" s="37">
        <v>5</v>
      </c>
      <c r="C23" s="37">
        <f>IF(B23="","Valorizzare campi",B23)</f>
        <v>5</v>
      </c>
    </row>
    <row r="24" spans="1:6" x14ac:dyDescent="0.35">
      <c r="A24" s="37"/>
      <c r="B24" s="37">
        <v>4</v>
      </c>
      <c r="C24" s="37">
        <f>IF(B24="","Valorizzare campi",B24)</f>
        <v>4</v>
      </c>
    </row>
    <row r="25" spans="1:6" x14ac:dyDescent="0.35">
      <c r="A25" s="37">
        <v>2</v>
      </c>
      <c r="B25" s="37"/>
      <c r="C25" s="37" t="str">
        <f>IF(B25="","Valorizzare campi",B25)</f>
        <v>Valorizzare campi</v>
      </c>
    </row>
    <row r="26" spans="1:6" x14ac:dyDescent="0.35">
      <c r="A26" s="37">
        <v>2</v>
      </c>
      <c r="B26" s="37">
        <v>2</v>
      </c>
      <c r="C26" s="37">
        <f>IF(B26="","Valorizzare campi",B26)</f>
        <v>2</v>
      </c>
    </row>
    <row r="27" spans="1:6" x14ac:dyDescent="0.35">
      <c r="A27" s="37"/>
      <c r="B27" s="37"/>
      <c r="C27" s="37"/>
    </row>
    <row r="28" spans="1:6" x14ac:dyDescent="0.35">
      <c r="A28" s="37"/>
      <c r="B28" s="37"/>
      <c r="C28" s="37"/>
    </row>
    <row r="29" spans="1:6" ht="11.25" customHeight="1" x14ac:dyDescent="0.35"/>
    <row r="30" spans="1:6" ht="11.25" customHeight="1" x14ac:dyDescent="0.35"/>
    <row r="31" spans="1:6" ht="12" customHeight="1" x14ac:dyDescent="0.35"/>
    <row r="32" spans="1:6" ht="12" customHeight="1" x14ac:dyDescent="0.35"/>
    <row r="33" ht="12" customHeight="1" x14ac:dyDescent="0.35"/>
    <row r="34" ht="12" customHeight="1" x14ac:dyDescent="0.35"/>
  </sheetData>
  <sheetProtection algorithmName="SHA-512" hashValue="j2wAuAmuIq2U79wv5g4fYpAuMzaT+hFpnjpeg9eSXUZxIU5E3OuCN4NNcUxaxuBbiSdPCoWTVJvCX/8On1lYzw==" saltValue="mT9TWyAAg3SzWlJ65aobCg==" spinCount="100000" sheet="1" selectLockedCells="1"/>
  <mergeCells count="6">
    <mergeCell ref="A1:F2"/>
    <mergeCell ref="A3:F3"/>
    <mergeCell ref="A4:F4"/>
    <mergeCell ref="A14:F18"/>
    <mergeCell ref="E5:F5"/>
    <mergeCell ref="E6:F9"/>
  </mergeCells>
  <conditionalFormatting sqref="B10:D10">
    <cfRule type="cellIs" dxfId="4" priority="4" operator="lessThanOrEqual">
      <formula>0</formula>
    </cfRule>
  </conditionalFormatting>
  <conditionalFormatting sqref="E13">
    <cfRule type="cellIs" dxfId="3" priority="3" operator="equal">
      <formula>"domanda non ammissibile"</formula>
    </cfRule>
  </conditionalFormatting>
  <conditionalFormatting sqref="F13">
    <cfRule type="cellIs" dxfId="2" priority="1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2FB5-BBFF-4E36-AD21-7A7923ED9F11}">
  <sheetPr>
    <tabColor rgb="FF92D050"/>
  </sheetPr>
  <dimension ref="A1:L17"/>
  <sheetViews>
    <sheetView topLeftCell="A5" zoomScale="90" zoomScaleNormal="90" workbookViewId="0">
      <selection activeCell="C10" sqref="C10"/>
    </sheetView>
  </sheetViews>
  <sheetFormatPr defaultColWidth="9.1796875" defaultRowHeight="14.5" x14ac:dyDescent="0.35"/>
  <cols>
    <col min="1" max="1" width="6.7265625" style="47" customWidth="1"/>
    <col min="2" max="2" width="54.1796875" style="48" customWidth="1"/>
    <col min="3" max="3" width="22.54296875" style="48" customWidth="1"/>
    <col min="4" max="4" width="16.453125" style="48" customWidth="1"/>
    <col min="5" max="5" width="25.81640625" style="48" customWidth="1"/>
    <col min="6" max="7" width="9.1796875" style="48"/>
    <col min="8" max="9" width="9.26953125" style="48" customWidth="1"/>
    <col min="10" max="16384" width="9.1796875" style="48"/>
  </cols>
  <sheetData>
    <row r="1" spans="1:12" ht="20.149999999999999" customHeight="1" x14ac:dyDescent="0.35">
      <c r="A1" s="162" t="s">
        <v>63</v>
      </c>
      <c r="B1" s="163"/>
      <c r="C1" s="163"/>
      <c r="D1" s="163"/>
      <c r="E1" s="164"/>
    </row>
    <row r="2" spans="1:12" x14ac:dyDescent="0.35">
      <c r="A2" s="174"/>
      <c r="B2" s="175"/>
      <c r="C2" s="175"/>
      <c r="D2" s="175"/>
      <c r="E2" s="176"/>
    </row>
    <row r="3" spans="1:12" ht="42" customHeight="1" x14ac:dyDescent="0.35">
      <c r="A3" s="154" t="s">
        <v>49</v>
      </c>
      <c r="B3" s="155"/>
      <c r="C3" s="155"/>
      <c r="D3" s="155"/>
      <c r="E3" s="156"/>
    </row>
    <row r="4" spans="1:12" ht="52.5" customHeight="1" x14ac:dyDescent="0.35">
      <c r="A4" s="168" t="s">
        <v>50</v>
      </c>
      <c r="B4" s="169"/>
      <c r="C4" s="169"/>
      <c r="D4" s="169"/>
      <c r="E4" s="170"/>
      <c r="H4" s="94"/>
      <c r="I4" s="95"/>
      <c r="J4" s="92"/>
    </row>
    <row r="5" spans="1:12" ht="52.5" customHeight="1" x14ac:dyDescent="0.35">
      <c r="A5" s="171"/>
      <c r="B5" s="172"/>
      <c r="C5" s="172"/>
      <c r="D5" s="172"/>
      <c r="E5" s="173"/>
      <c r="H5" s="96"/>
      <c r="I5" s="96"/>
      <c r="J5" s="97"/>
    </row>
    <row r="6" spans="1:12" ht="19.5" customHeight="1" x14ac:dyDescent="0.35">
      <c r="A6" s="87"/>
      <c r="B6" s="191" t="s">
        <v>66</v>
      </c>
      <c r="C6" s="189" t="s">
        <v>8</v>
      </c>
      <c r="D6" s="46"/>
      <c r="E6" s="44"/>
      <c r="H6" s="95"/>
      <c r="I6" s="96"/>
      <c r="J6" s="92"/>
    </row>
    <row r="7" spans="1:12" ht="28" customHeight="1" x14ac:dyDescent="0.35">
      <c r="A7" s="87"/>
      <c r="B7" s="192"/>
      <c r="C7" s="190"/>
      <c r="D7" s="46"/>
      <c r="E7" s="44"/>
      <c r="H7" s="96"/>
      <c r="I7" s="96"/>
      <c r="J7" s="98"/>
    </row>
    <row r="8" spans="1:12" ht="15" customHeight="1" x14ac:dyDescent="0.35">
      <c r="A8" s="13" t="s">
        <v>26</v>
      </c>
      <c r="B8" s="12" t="s">
        <v>51</v>
      </c>
      <c r="C8" s="88">
        <f>+'Tool c.2'!B9*'Tool c.2'!B12+'Tool c.2'!C9*'Tool c.2'!C12+'Tool c.2'!D9*'Tool c.2'!D12</f>
        <v>0</v>
      </c>
      <c r="D8" s="90"/>
      <c r="E8" s="91"/>
      <c r="H8" s="96"/>
      <c r="I8" s="99"/>
      <c r="J8" s="98"/>
    </row>
    <row r="9" spans="1:12" ht="19.5" x14ac:dyDescent="0.35">
      <c r="A9" s="45"/>
      <c r="B9" s="46"/>
      <c r="C9" s="46"/>
      <c r="D9" s="90"/>
      <c r="E9" s="91"/>
      <c r="H9" s="96"/>
    </row>
    <row r="10" spans="1:12" ht="15" customHeight="1" x14ac:dyDescent="0.35">
      <c r="A10" s="13" t="s">
        <v>28</v>
      </c>
      <c r="B10" s="12" t="s">
        <v>52</v>
      </c>
      <c r="C10" s="11">
        <v>0</v>
      </c>
      <c r="D10" s="193"/>
      <c r="E10" s="194"/>
      <c r="H10" s="96"/>
    </row>
    <row r="11" spans="1:12" ht="15" customHeight="1" x14ac:dyDescent="0.35">
      <c r="A11" s="10" t="s">
        <v>30</v>
      </c>
      <c r="B11" s="9" t="s">
        <v>67</v>
      </c>
      <c r="C11" s="8">
        <v>0</v>
      </c>
      <c r="D11" s="193"/>
      <c r="E11" s="194"/>
      <c r="H11" s="96"/>
    </row>
    <row r="12" spans="1:12" ht="15" thickBot="1" x14ac:dyDescent="0.4">
      <c r="A12" s="10" t="s">
        <v>32</v>
      </c>
      <c r="B12" s="9" t="s">
        <v>68</v>
      </c>
      <c r="C12" s="8">
        <v>0</v>
      </c>
      <c r="D12" s="193"/>
      <c r="E12" s="194"/>
      <c r="H12" s="96"/>
    </row>
    <row r="13" spans="1:12" ht="30.25" customHeight="1" thickBot="1" x14ac:dyDescent="0.4">
      <c r="A13" s="89" t="s">
        <v>34</v>
      </c>
      <c r="B13" s="6" t="s">
        <v>53</v>
      </c>
      <c r="C13" s="5">
        <f>SUM(C10:C12)</f>
        <v>0</v>
      </c>
      <c r="D13" s="114"/>
      <c r="E13" s="115"/>
      <c r="H13" s="100"/>
    </row>
    <row r="14" spans="1:12" ht="9" customHeight="1" thickBot="1" x14ac:dyDescent="0.4">
      <c r="A14" s="45"/>
      <c r="B14" s="46"/>
      <c r="C14" s="46"/>
      <c r="D14" s="46"/>
      <c r="E14" s="44"/>
      <c r="H14" s="96"/>
    </row>
    <row r="15" spans="1:12" ht="30.25" customHeight="1" x14ac:dyDescent="0.35">
      <c r="A15" s="45"/>
      <c r="B15" s="4" t="s">
        <v>54</v>
      </c>
      <c r="C15" s="3">
        <f>IFERROR(C8/C13,0)</f>
        <v>0</v>
      </c>
      <c r="D15" s="93"/>
      <c r="E15" s="44"/>
      <c r="H15" s="96"/>
      <c r="I15" s="92"/>
      <c r="L15" s="92"/>
    </row>
    <row r="16" spans="1:12" ht="30.25" customHeight="1" thickBot="1" x14ac:dyDescent="0.4">
      <c r="A16" s="45"/>
      <c r="B16" s="2" t="s">
        <v>55</v>
      </c>
      <c r="C16" s="1">
        <f>IF(C8&lt;0,"Domanda non ammissibile",IF(AND(C8=0,C13&gt;0),"Domanda non ammissibile",IF(AND(C15&gt;0,C15&lt;1),"Domanda non ammissibile",IF(OR(C15=0,C15&gt;1.1),9,5))))</f>
        <v>9</v>
      </c>
      <c r="D16" s="46"/>
      <c r="E16" s="44"/>
      <c r="I16" s="101"/>
    </row>
    <row r="17" spans="1:5" ht="100.5" customHeight="1" thickBot="1" x14ac:dyDescent="0.4">
      <c r="A17" s="186"/>
      <c r="B17" s="187"/>
      <c r="C17" s="187"/>
      <c r="D17" s="187"/>
      <c r="E17" s="188"/>
    </row>
  </sheetData>
  <sheetProtection algorithmName="SHA-512" hashValue="Um7SJ3uM1QLrDkOcsi/kNlclGE3pox88eSrEaWG3ffI+1kge+rynOomLVqBxeb22XKqwhhD8GqQ8rmsLG63bug==" saltValue="/r93GinGV6S8wAm4ldTj4w==" spinCount="100000" sheet="1" selectLockedCells="1"/>
  <mergeCells count="7">
    <mergeCell ref="A17:E17"/>
    <mergeCell ref="A1:E2"/>
    <mergeCell ref="A3:E3"/>
    <mergeCell ref="A4:E5"/>
    <mergeCell ref="C6:C7"/>
    <mergeCell ref="B6:B7"/>
    <mergeCell ref="D10:E12"/>
  </mergeCells>
  <conditionalFormatting sqref="C16">
    <cfRule type="cellIs" dxfId="1" priority="2" operator="equal">
      <formula>"domanda non ammissibile"</formula>
    </cfRule>
  </conditionalFormatting>
  <conditionalFormatting sqref="C15">
    <cfRule type="cellIs" dxfId="0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Tool a.2.1</vt:lpstr>
      <vt:lpstr>Tool a.2.2</vt:lpstr>
      <vt:lpstr>Tool a.2.3</vt:lpstr>
      <vt:lpstr>Tool c.1</vt:lpstr>
      <vt:lpstr>Tool c.2</vt:lpstr>
      <vt:lpstr>Tool c.3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Bonanni Paolo</dc:creator>
  <cp:keywords/>
  <dc:description/>
  <cp:lastModifiedBy>Utente</cp:lastModifiedBy>
  <cp:revision/>
  <dcterms:created xsi:type="dcterms:W3CDTF">2020-02-17T13:32:48Z</dcterms:created>
  <dcterms:modified xsi:type="dcterms:W3CDTF">2022-08-30T12:19:49Z</dcterms:modified>
  <cp:category/>
  <cp:contentStatus/>
</cp:coreProperties>
</file>